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j\Documents\Marije's documenten\FDV\"/>
    </mc:Choice>
  </mc:AlternateContent>
  <xr:revisionPtr revIDLastSave="0" documentId="13_ncr:1_{51F431E2-2F63-4475-8807-E813DCD3E802}" xr6:coauthVersionLast="47" xr6:coauthVersionMax="47" xr10:uidLastSave="{00000000-0000-0000-0000-000000000000}"/>
  <bookViews>
    <workbookView xWindow="-120" yWindow="-120" windowWidth="29040" windowHeight="15720" xr2:uid="{05A6CA17-8A77-4FA7-A064-0511403E811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G34" i="1"/>
  <c r="H34" i="1" s="1"/>
  <c r="F35" i="1"/>
  <c r="F36" i="1" s="1"/>
  <c r="F38" i="1" s="1"/>
  <c r="F40" i="1" s="1"/>
  <c r="G37" i="1" s="1"/>
  <c r="G35" i="1"/>
  <c r="G36" i="1" s="1"/>
  <c r="H35" i="1"/>
  <c r="I35" i="1" s="1"/>
  <c r="J35" i="1" s="1"/>
  <c r="K35" i="1" s="1"/>
  <c r="L35" i="1" s="1"/>
  <c r="M35" i="1" s="1"/>
  <c r="N35" i="1" s="1"/>
  <c r="O35" i="1"/>
  <c r="P35" i="1"/>
  <c r="Q35" i="1" s="1"/>
  <c r="R35" i="1" s="1"/>
  <c r="S35" i="1" s="1"/>
  <c r="T35" i="1" s="1"/>
  <c r="U35" i="1" s="1"/>
  <c r="V35" i="1" s="1"/>
  <c r="W35" i="1"/>
  <c r="X35" i="1"/>
  <c r="Y35" i="1" s="1"/>
  <c r="Z35" i="1" s="1"/>
  <c r="AA35" i="1" s="1"/>
  <c r="AB35" i="1" s="1"/>
  <c r="AC35" i="1" s="1"/>
  <c r="AD35" i="1" s="1"/>
  <c r="AE35" i="1"/>
  <c r="AF35" i="1"/>
  <c r="AG35" i="1" s="1"/>
  <c r="AH35" i="1" s="1"/>
  <c r="AI35" i="1" s="1"/>
  <c r="AJ35" i="1" s="1"/>
  <c r="AK35" i="1" s="1"/>
  <c r="AL35" i="1" s="1"/>
  <c r="AM35" i="1" s="1"/>
  <c r="AN35" i="1" s="1"/>
  <c r="AO35" i="1" s="1"/>
  <c r="AP35" i="1" s="1"/>
  <c r="F37" i="1"/>
  <c r="C35" i="1"/>
  <c r="C36" i="1" s="1"/>
  <c r="C40" i="1" s="1"/>
  <c r="D37" i="1" s="1"/>
  <c r="E34" i="1"/>
  <c r="C34" i="1"/>
  <c r="D34" i="1"/>
  <c r="Y25" i="1"/>
  <c r="Z25" i="1"/>
  <c r="AA25" i="1"/>
  <c r="AB25" i="1"/>
  <c r="AC25" i="1"/>
  <c r="AD25" i="1"/>
  <c r="AE25" i="1"/>
  <c r="AF25" i="1"/>
  <c r="AG25" i="1" s="1"/>
  <c r="Y26" i="1"/>
  <c r="Y27" i="1" s="1"/>
  <c r="Y29" i="1" s="1"/>
  <c r="Y31" i="1" s="1"/>
  <c r="Z28" i="1" s="1"/>
  <c r="Z26" i="1"/>
  <c r="Z27" i="1" s="1"/>
  <c r="Z29" i="1" s="1"/>
  <c r="Z31" i="1" s="1"/>
  <c r="AA28" i="1" s="1"/>
  <c r="AA26" i="1"/>
  <c r="AB26" i="1" s="1"/>
  <c r="Y28" i="1"/>
  <c r="T25" i="1"/>
  <c r="U25" i="1"/>
  <c r="V25" i="1" s="1"/>
  <c r="T26" i="1"/>
  <c r="T27" i="1" s="1"/>
  <c r="T29" i="1" s="1"/>
  <c r="T31" i="1" s="1"/>
  <c r="U28" i="1" s="1"/>
  <c r="U26" i="1"/>
  <c r="V26" i="1"/>
  <c r="W26" i="1" s="1"/>
  <c r="X26" i="1" s="1"/>
  <c r="T28" i="1"/>
  <c r="I25" i="1"/>
  <c r="J25" i="1" s="1"/>
  <c r="I26" i="1"/>
  <c r="J26" i="1"/>
  <c r="K26" i="1"/>
  <c r="L26" i="1"/>
  <c r="M26" i="1"/>
  <c r="N26" i="1"/>
  <c r="O26" i="1" s="1"/>
  <c r="P26" i="1" s="1"/>
  <c r="Q26" i="1" s="1"/>
  <c r="R26" i="1" s="1"/>
  <c r="S26" i="1" s="1"/>
  <c r="I28" i="1"/>
  <c r="H25" i="1"/>
  <c r="H26" i="1"/>
  <c r="H27" i="1"/>
  <c r="H28" i="1"/>
  <c r="H29" i="1"/>
  <c r="H31" i="1" s="1"/>
  <c r="G31" i="1"/>
  <c r="G28" i="1"/>
  <c r="G27" i="1"/>
  <c r="G26" i="1"/>
  <c r="G25" i="1"/>
  <c r="C29" i="1"/>
  <c r="F31" i="1"/>
  <c r="F29" i="1"/>
  <c r="F28" i="1"/>
  <c r="F27" i="1"/>
  <c r="F26" i="1"/>
  <c r="E26" i="1"/>
  <c r="D26" i="1"/>
  <c r="D25" i="1"/>
  <c r="E25" i="1" s="1"/>
  <c r="C25" i="1"/>
  <c r="D28" i="1"/>
  <c r="C31" i="1"/>
  <c r="C27" i="1"/>
  <c r="C26" i="1"/>
  <c r="E8" i="1"/>
  <c r="E11" i="1"/>
  <c r="C11" i="1"/>
  <c r="C8" i="1"/>
  <c r="E13" i="1"/>
  <c r="E7" i="1"/>
  <c r="C13" i="1"/>
  <c r="I34" i="1" l="1"/>
  <c r="H36" i="1"/>
  <c r="G38" i="1"/>
  <c r="G40" i="1" s="1"/>
  <c r="H37" i="1" s="1"/>
  <c r="D36" i="1"/>
  <c r="D38" i="1" s="1"/>
  <c r="D40" i="1" s="1"/>
  <c r="E37" i="1" s="1"/>
  <c r="D35" i="1"/>
  <c r="E35" i="1" s="1"/>
  <c r="E36" i="1" s="1"/>
  <c r="E38" i="1" s="1"/>
  <c r="E40" i="1" s="1"/>
  <c r="C38" i="1"/>
  <c r="AH25" i="1"/>
  <c r="AB27" i="1"/>
  <c r="AC26" i="1"/>
  <c r="AA27" i="1"/>
  <c r="AA29" i="1" s="1"/>
  <c r="AA31" i="1" s="1"/>
  <c r="AB28" i="1" s="1"/>
  <c r="W25" i="1"/>
  <c r="V27" i="1"/>
  <c r="U27" i="1"/>
  <c r="U29" i="1" s="1"/>
  <c r="U31" i="1" s="1"/>
  <c r="V28" i="1" s="1"/>
  <c r="K25" i="1"/>
  <c r="J27" i="1"/>
  <c r="I27" i="1"/>
  <c r="I29" i="1" s="1"/>
  <c r="I31" i="1" s="1"/>
  <c r="J28" i="1" s="1"/>
  <c r="G29" i="1"/>
  <c r="F25" i="1"/>
  <c r="E27" i="1"/>
  <c r="D27" i="1"/>
  <c r="D29" i="1" s="1"/>
  <c r="D31" i="1" s="1"/>
  <c r="E28" i="1" s="1"/>
  <c r="E15" i="1"/>
  <c r="E17" i="1" s="1"/>
  <c r="H38" i="1" l="1"/>
  <c r="H40" i="1" s="1"/>
  <c r="I37" i="1" s="1"/>
  <c r="J34" i="1"/>
  <c r="I36" i="1"/>
  <c r="AC27" i="1"/>
  <c r="AD26" i="1"/>
  <c r="AB29" i="1"/>
  <c r="AB31" i="1" s="1"/>
  <c r="AC28" i="1" s="1"/>
  <c r="AI25" i="1"/>
  <c r="V29" i="1"/>
  <c r="V31" i="1" s="1"/>
  <c r="W28" i="1" s="1"/>
  <c r="W27" i="1"/>
  <c r="W29" i="1" s="1"/>
  <c r="W31" i="1" s="1"/>
  <c r="X28" i="1" s="1"/>
  <c r="X25" i="1"/>
  <c r="X27" i="1" s="1"/>
  <c r="J29" i="1"/>
  <c r="J31" i="1" s="1"/>
  <c r="K28" i="1" s="1"/>
  <c r="L25" i="1"/>
  <c r="K27" i="1"/>
  <c r="E29" i="1"/>
  <c r="E31" i="1" s="1"/>
  <c r="I38" i="1" l="1"/>
  <c r="I40" i="1" s="1"/>
  <c r="J37" i="1" s="1"/>
  <c r="K34" i="1"/>
  <c r="J36" i="1"/>
  <c r="J38" i="1" s="1"/>
  <c r="J40" i="1" s="1"/>
  <c r="K37" i="1" s="1"/>
  <c r="AJ25" i="1"/>
  <c r="AD27" i="1"/>
  <c r="AE26" i="1"/>
  <c r="AC29" i="1"/>
  <c r="AC31" i="1" s="1"/>
  <c r="AD28" i="1" s="1"/>
  <c r="X29" i="1"/>
  <c r="X31" i="1" s="1"/>
  <c r="K29" i="1"/>
  <c r="K31" i="1" s="1"/>
  <c r="L28" i="1" s="1"/>
  <c r="L27" i="1"/>
  <c r="M25" i="1"/>
  <c r="L34" i="1" l="1"/>
  <c r="K36" i="1"/>
  <c r="K38" i="1" s="1"/>
  <c r="K40" i="1" s="1"/>
  <c r="L37" i="1" s="1"/>
  <c r="AF26" i="1"/>
  <c r="AE27" i="1"/>
  <c r="AD29" i="1"/>
  <c r="AD31" i="1" s="1"/>
  <c r="AE28" i="1" s="1"/>
  <c r="AK25" i="1"/>
  <c r="M27" i="1"/>
  <c r="N25" i="1"/>
  <c r="L29" i="1"/>
  <c r="L31" i="1" s="1"/>
  <c r="M28" i="1" s="1"/>
  <c r="L36" i="1" l="1"/>
  <c r="L38" i="1" s="1"/>
  <c r="L40" i="1" s="1"/>
  <c r="M37" i="1" s="1"/>
  <c r="M34" i="1"/>
  <c r="AL25" i="1"/>
  <c r="AE29" i="1"/>
  <c r="AE31" i="1" s="1"/>
  <c r="AF28" i="1" s="1"/>
  <c r="AG26" i="1"/>
  <c r="AF27" i="1"/>
  <c r="AF29" i="1" s="1"/>
  <c r="AF31" i="1" s="1"/>
  <c r="AG28" i="1" s="1"/>
  <c r="N27" i="1"/>
  <c r="N29" i="1" s="1"/>
  <c r="N31" i="1" s="1"/>
  <c r="O28" i="1" s="1"/>
  <c r="O25" i="1"/>
  <c r="M29" i="1"/>
  <c r="M31" i="1" s="1"/>
  <c r="N28" i="1" s="1"/>
  <c r="N34" i="1" l="1"/>
  <c r="M36" i="1"/>
  <c r="M38" i="1" s="1"/>
  <c r="M40" i="1" s="1"/>
  <c r="N37" i="1" s="1"/>
  <c r="AH26" i="1"/>
  <c r="AG27" i="1"/>
  <c r="AG29" i="1" s="1"/>
  <c r="AG31" i="1" s="1"/>
  <c r="AH28" i="1" s="1"/>
  <c r="AM25" i="1"/>
  <c r="O27" i="1"/>
  <c r="O29" i="1" s="1"/>
  <c r="O31" i="1" s="1"/>
  <c r="P28" i="1" s="1"/>
  <c r="P25" i="1"/>
  <c r="O34" i="1" l="1"/>
  <c r="N36" i="1"/>
  <c r="N38" i="1" s="1"/>
  <c r="N40" i="1" s="1"/>
  <c r="O37" i="1" s="1"/>
  <c r="AN25" i="1"/>
  <c r="AI26" i="1"/>
  <c r="AH27" i="1"/>
  <c r="AH29" i="1" s="1"/>
  <c r="AH31" i="1" s="1"/>
  <c r="AI28" i="1" s="1"/>
  <c r="P27" i="1"/>
  <c r="P29" i="1" s="1"/>
  <c r="P31" i="1" s="1"/>
  <c r="Q28" i="1" s="1"/>
  <c r="Q25" i="1"/>
  <c r="P34" i="1" l="1"/>
  <c r="O36" i="1"/>
  <c r="O38" i="1" s="1"/>
  <c r="O40" i="1" s="1"/>
  <c r="P37" i="1" s="1"/>
  <c r="AJ26" i="1"/>
  <c r="AI27" i="1"/>
  <c r="AI29" i="1" s="1"/>
  <c r="AI31" i="1" s="1"/>
  <c r="AJ28" i="1" s="1"/>
  <c r="AO25" i="1"/>
  <c r="R25" i="1"/>
  <c r="Q27" i="1"/>
  <c r="Q29" i="1" s="1"/>
  <c r="Q31" i="1" s="1"/>
  <c r="R28" i="1" s="1"/>
  <c r="P36" i="1" l="1"/>
  <c r="P38" i="1" s="1"/>
  <c r="P40" i="1" s="1"/>
  <c r="Q37" i="1" s="1"/>
  <c r="Q34" i="1"/>
  <c r="AP25" i="1"/>
  <c r="AK26" i="1"/>
  <c r="AJ27" i="1"/>
  <c r="AJ29" i="1" s="1"/>
  <c r="AJ31" i="1" s="1"/>
  <c r="AK28" i="1" s="1"/>
  <c r="S25" i="1"/>
  <c r="S27" i="1" s="1"/>
  <c r="R27" i="1"/>
  <c r="R29" i="1" s="1"/>
  <c r="R31" i="1" s="1"/>
  <c r="S28" i="1" s="1"/>
  <c r="R34" i="1" l="1"/>
  <c r="Q36" i="1"/>
  <c r="Q38" i="1" s="1"/>
  <c r="Q40" i="1" s="1"/>
  <c r="R37" i="1" s="1"/>
  <c r="AL26" i="1"/>
  <c r="AK27" i="1"/>
  <c r="AK29" i="1" s="1"/>
  <c r="AK31" i="1" s="1"/>
  <c r="AL28" i="1" s="1"/>
  <c r="S29" i="1"/>
  <c r="S31" i="1" s="1"/>
  <c r="S34" i="1" l="1"/>
  <c r="R36" i="1"/>
  <c r="R38" i="1" s="1"/>
  <c r="R40" i="1" s="1"/>
  <c r="S37" i="1" s="1"/>
  <c r="AM26" i="1"/>
  <c r="AL27" i="1"/>
  <c r="AL29" i="1" s="1"/>
  <c r="AL31" i="1" s="1"/>
  <c r="AM28" i="1" s="1"/>
  <c r="T34" i="1" l="1"/>
  <c r="S36" i="1"/>
  <c r="S38" i="1" s="1"/>
  <c r="S40" i="1" s="1"/>
  <c r="T37" i="1" s="1"/>
  <c r="AN26" i="1"/>
  <c r="AM27" i="1"/>
  <c r="AM29" i="1" s="1"/>
  <c r="AM31" i="1" s="1"/>
  <c r="AN28" i="1" s="1"/>
  <c r="T36" i="1" l="1"/>
  <c r="T38" i="1" s="1"/>
  <c r="T40" i="1" s="1"/>
  <c r="U37" i="1" s="1"/>
  <c r="U34" i="1"/>
  <c r="AO26" i="1"/>
  <c r="AN27" i="1"/>
  <c r="AN29" i="1" s="1"/>
  <c r="AN31" i="1" s="1"/>
  <c r="AO28" i="1" s="1"/>
  <c r="V34" i="1" l="1"/>
  <c r="U36" i="1"/>
  <c r="U38" i="1" s="1"/>
  <c r="U40" i="1" s="1"/>
  <c r="V37" i="1" s="1"/>
  <c r="AP26" i="1"/>
  <c r="AO27" i="1"/>
  <c r="AO29" i="1" s="1"/>
  <c r="AO31" i="1" s="1"/>
  <c r="AP28" i="1" s="1"/>
  <c r="W34" i="1" l="1"/>
  <c r="V36" i="1"/>
  <c r="V38" i="1" s="1"/>
  <c r="V40" i="1" s="1"/>
  <c r="W37" i="1" s="1"/>
  <c r="AP27" i="1"/>
  <c r="AP29" i="1" s="1"/>
  <c r="AP31" i="1" s="1"/>
  <c r="X34" i="1" l="1"/>
  <c r="W36" i="1"/>
  <c r="W38" i="1" s="1"/>
  <c r="W40" i="1" s="1"/>
  <c r="X37" i="1" s="1"/>
  <c r="Y34" i="1" l="1"/>
  <c r="X36" i="1"/>
  <c r="X38" i="1" s="1"/>
  <c r="X40" i="1" s="1"/>
  <c r="Y37" i="1" s="1"/>
  <c r="Z34" i="1" l="1"/>
  <c r="Y36" i="1"/>
  <c r="Y38" i="1" s="1"/>
  <c r="Y40" i="1" s="1"/>
  <c r="Z37" i="1" s="1"/>
  <c r="AA34" i="1" l="1"/>
  <c r="Z36" i="1"/>
  <c r="Z38" i="1" s="1"/>
  <c r="Z40" i="1" s="1"/>
  <c r="AA37" i="1" s="1"/>
  <c r="AB34" i="1" l="1"/>
  <c r="AA36" i="1"/>
  <c r="AA38" i="1" s="1"/>
  <c r="AA40" i="1" s="1"/>
  <c r="AB37" i="1" s="1"/>
  <c r="AB36" i="1" l="1"/>
  <c r="AB38" i="1" s="1"/>
  <c r="AB40" i="1" s="1"/>
  <c r="AC37" i="1" s="1"/>
  <c r="AC34" i="1"/>
  <c r="AD34" i="1" l="1"/>
  <c r="AC36" i="1"/>
  <c r="AC38" i="1" s="1"/>
  <c r="AC40" i="1" s="1"/>
  <c r="AD37" i="1" s="1"/>
  <c r="AE34" i="1" l="1"/>
  <c r="AD36" i="1"/>
  <c r="AD38" i="1" s="1"/>
  <c r="AD40" i="1" s="1"/>
  <c r="AE37" i="1" s="1"/>
  <c r="AF34" i="1" l="1"/>
  <c r="AE36" i="1"/>
  <c r="AE38" i="1" s="1"/>
  <c r="AE40" i="1" s="1"/>
  <c r="AF37" i="1" s="1"/>
  <c r="AF36" i="1" l="1"/>
  <c r="AF38" i="1" s="1"/>
  <c r="AF40" i="1" s="1"/>
  <c r="AG37" i="1" s="1"/>
  <c r="AG34" i="1"/>
  <c r="AH34" i="1" l="1"/>
  <c r="AG36" i="1"/>
  <c r="AG38" i="1" s="1"/>
  <c r="AG40" i="1" s="1"/>
  <c r="AH37" i="1" s="1"/>
  <c r="AI34" i="1" l="1"/>
  <c r="AH36" i="1"/>
  <c r="AH38" i="1" s="1"/>
  <c r="AH40" i="1" s="1"/>
  <c r="AI37" i="1" s="1"/>
  <c r="AI36" i="1" l="1"/>
  <c r="AI38" i="1" s="1"/>
  <c r="AI40" i="1" s="1"/>
  <c r="AJ37" i="1" s="1"/>
  <c r="AJ34" i="1"/>
  <c r="AJ36" i="1" l="1"/>
  <c r="AJ38" i="1" s="1"/>
  <c r="AJ40" i="1" s="1"/>
  <c r="AK37" i="1" s="1"/>
  <c r="AK34" i="1"/>
  <c r="AL34" i="1" l="1"/>
  <c r="AK36" i="1"/>
  <c r="AK38" i="1" s="1"/>
  <c r="AK40" i="1" s="1"/>
  <c r="AL37" i="1" s="1"/>
  <c r="AM34" i="1" l="1"/>
  <c r="AL36" i="1"/>
  <c r="AL38" i="1" s="1"/>
  <c r="AL40" i="1" s="1"/>
  <c r="AM37" i="1" s="1"/>
  <c r="AN34" i="1" l="1"/>
  <c r="AM36" i="1"/>
  <c r="AM38" i="1" s="1"/>
  <c r="AM40" i="1" s="1"/>
  <c r="AN37" i="1" s="1"/>
  <c r="AO34" i="1" l="1"/>
  <c r="AN36" i="1"/>
  <c r="AN38" i="1" s="1"/>
  <c r="AN40" i="1" s="1"/>
  <c r="AO37" i="1" s="1"/>
  <c r="AP34" i="1" l="1"/>
  <c r="AP36" i="1" s="1"/>
  <c r="AO36" i="1"/>
  <c r="AO38" i="1" s="1"/>
  <c r="AO40" i="1" s="1"/>
  <c r="AP37" i="1" s="1"/>
  <c r="AP38" i="1" l="1"/>
  <c r="AP40" i="1" s="1"/>
</calcChain>
</file>

<file path=xl/sharedStrings.xml><?xml version="1.0" encoding="utf-8"?>
<sst xmlns="http://schemas.openxmlformats.org/spreadsheetml/2006/main" count="111" uniqueCount="65">
  <si>
    <t>PFZW</t>
  </si>
  <si>
    <t>Premie opbouw</t>
  </si>
  <si>
    <t>Inleg werkgever</t>
  </si>
  <si>
    <t>Inleg werknemer</t>
  </si>
  <si>
    <t>Pensioenfranchise</t>
  </si>
  <si>
    <t>Maximale opbouw over</t>
  </si>
  <si>
    <t>Wat zou het verschil zijn als zij werkt in de eerstelijn of in de tweedelijn?</t>
  </si>
  <si>
    <t>Salaris Sofie</t>
  </si>
  <si>
    <t>Totale inleg  pensioen Sofie</t>
  </si>
  <si>
    <t>SPF Basisregeling</t>
  </si>
  <si>
    <t>Verschil</t>
  </si>
  <si>
    <t>Percentage</t>
  </si>
  <si>
    <t>Fictief pensioen in 40 jaar:</t>
  </si>
  <si>
    <t>Fysiotherapeut Sofie verdient €42.000 per jaar voor een fulltime werkweek</t>
  </si>
  <si>
    <t>Jaar 1</t>
  </si>
  <si>
    <t>Jaar 2</t>
  </si>
  <si>
    <t>Deelnemerskosten</t>
  </si>
  <si>
    <t>Deelnemerskosten SPF*</t>
  </si>
  <si>
    <t>Deelnemerskosten PFZW*</t>
  </si>
  <si>
    <t>* = uit jaarverslag 2022</t>
  </si>
  <si>
    <t>Inleg Sophie SPF</t>
  </si>
  <si>
    <t>Inleg na kostenaftrek</t>
  </si>
  <si>
    <t>Rendement</t>
  </si>
  <si>
    <t>Waarde na 1 jaar</t>
  </si>
  <si>
    <t>Eerdere inleg + rendement</t>
  </si>
  <si>
    <t>Totaal</t>
  </si>
  <si>
    <t>Jaar 3</t>
  </si>
  <si>
    <t>Jaar 4</t>
  </si>
  <si>
    <t>Jaar 5</t>
  </si>
  <si>
    <t>Jaar 6</t>
  </si>
  <si>
    <t>Jaar 7</t>
  </si>
  <si>
    <t>Jaar 8</t>
  </si>
  <si>
    <t>Jaar 9</t>
  </si>
  <si>
    <t>Jaar 10</t>
  </si>
  <si>
    <t>Jaar 11</t>
  </si>
  <si>
    <t>Jaar 12</t>
  </si>
  <si>
    <t>Jaar 13</t>
  </si>
  <si>
    <t>Jaar 14</t>
  </si>
  <si>
    <t>Jaar 15</t>
  </si>
  <si>
    <t>Jaar 16</t>
  </si>
  <si>
    <t>Jaar 17</t>
  </si>
  <si>
    <t>Jaar 18</t>
  </si>
  <si>
    <t>Jaar 19</t>
  </si>
  <si>
    <t>Jaar 20</t>
  </si>
  <si>
    <t>Jaar 21</t>
  </si>
  <si>
    <t>Jaar 22</t>
  </si>
  <si>
    <t>Jaar 23</t>
  </si>
  <si>
    <t>Jaar 24</t>
  </si>
  <si>
    <t>Jaar 25</t>
  </si>
  <si>
    <t>Jaar 26</t>
  </si>
  <si>
    <t>Jaar 27</t>
  </si>
  <si>
    <t>Jaar 28</t>
  </si>
  <si>
    <t>Jaar 29</t>
  </si>
  <si>
    <t>Jaar 30</t>
  </si>
  <si>
    <t>Jaar 31</t>
  </si>
  <si>
    <t>Jaar 32</t>
  </si>
  <si>
    <t>Jaar 33</t>
  </si>
  <si>
    <t>Jaar 34</t>
  </si>
  <si>
    <t>Jaar 35</t>
  </si>
  <si>
    <t>Jaar 36</t>
  </si>
  <si>
    <t>Jaar 37</t>
  </si>
  <si>
    <t>Jaar 38</t>
  </si>
  <si>
    <t>Jaar 39</t>
  </si>
  <si>
    <t>Jaar 40</t>
  </si>
  <si>
    <t>Inleg Sophie PFZW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</si>
</sst>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8" formatCode="&quot;€&quot;\ #,##0.00;[Red]&quot;€&quot;\ \-#,##0.00"/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84BF63"/>
        <bgColor indexed="64"/>
      </patternFill>
    </fill>
    <fill>
      <patternFill patternType="solid">
        <fgColor rgb="FFE3945B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3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3" fillId="4" borderId="4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wrapText="1"/>
    </xf>
    <xf numFmtId="0" fontId="4" fillId="2" borderId="2" xfId="2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4" fontId="2" fillId="2" borderId="2" xfId="0" applyNumberFormat="1" applyFont="1" applyFill="1" applyBorder="1" applyAlignment="1">
      <alignment horizontal="center" wrapText="1"/>
    </xf>
    <xf numFmtId="10" fontId="4" fillId="3" borderId="2" xfId="2" applyNumberFormat="1" applyFill="1" applyBorder="1" applyAlignment="1">
      <alignment horizontal="center" wrapText="1"/>
    </xf>
    <xf numFmtId="10" fontId="4" fillId="2" borderId="2" xfId="2" applyNumberFormat="1" applyFill="1" applyBorder="1" applyAlignment="1">
      <alignment horizontal="center" wrapText="1"/>
    </xf>
    <xf numFmtId="9" fontId="2" fillId="2" borderId="2" xfId="0" applyNumberFormat="1" applyFont="1" applyFill="1" applyBorder="1" applyAlignment="1">
      <alignment horizontal="center" wrapText="1"/>
    </xf>
    <xf numFmtId="6" fontId="2" fillId="3" borderId="2" xfId="0" applyNumberFormat="1" applyFont="1" applyFill="1" applyBorder="1" applyAlignment="1">
      <alignment horizontal="center" wrapText="1"/>
    </xf>
    <xf numFmtId="6" fontId="0" fillId="0" borderId="0" xfId="0" applyNumberFormat="1"/>
    <xf numFmtId="164" fontId="0" fillId="0" borderId="0" xfId="1" applyNumberFormat="1" applyFont="1"/>
    <xf numFmtId="8" fontId="0" fillId="0" borderId="0" xfId="0" applyNumberFormat="1"/>
    <xf numFmtId="0" fontId="5" fillId="0" borderId="0" xfId="0" applyFont="1"/>
    <xf numFmtId="9" fontId="0" fillId="0" borderId="0" xfId="0" applyNumberFormat="1"/>
  </cellXfs>
  <cellStyles count="3">
    <cellStyle name="Hyperlink" xfId="2" builtinId="8"/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A082C-1637-41E6-B801-EEB719E4399C}">
  <dimension ref="B1:AS40"/>
  <sheetViews>
    <sheetView tabSelected="1" workbookViewId="0">
      <selection activeCell="D33" sqref="D33:AP40"/>
    </sheetView>
  </sheetViews>
  <sheetFormatPr defaultRowHeight="15" x14ac:dyDescent="0.25"/>
  <cols>
    <col min="2" max="2" width="26.140625" customWidth="1"/>
    <col min="3" max="3" width="15.42578125" customWidth="1"/>
    <col min="4" max="4" width="10.7109375" customWidth="1"/>
    <col min="5" max="5" width="13.85546875" customWidth="1"/>
    <col min="6" max="6" width="10.7109375" customWidth="1"/>
    <col min="7" max="7" width="12.5703125" customWidth="1"/>
  </cols>
  <sheetData>
    <row r="1" spans="2:6" ht="19.149999999999999" customHeight="1" x14ac:dyDescent="0.25"/>
    <row r="2" spans="2:6" ht="16.149999999999999" customHeight="1" x14ac:dyDescent="0.25">
      <c r="B2" t="s">
        <v>13</v>
      </c>
    </row>
    <row r="3" spans="2:6" ht="21.6" customHeight="1" thickBot="1" x14ac:dyDescent="0.3">
      <c r="B3" t="s">
        <v>6</v>
      </c>
    </row>
    <row r="4" spans="2:6" ht="39" customHeight="1" thickBot="1" x14ac:dyDescent="0.3">
      <c r="B4" s="1"/>
      <c r="C4" s="2" t="s">
        <v>9</v>
      </c>
      <c r="D4" s="2"/>
      <c r="E4" s="2" t="s">
        <v>0</v>
      </c>
      <c r="F4" s="3"/>
    </row>
    <row r="5" spans="2:6" ht="27" customHeight="1" thickBot="1" x14ac:dyDescent="0.3">
      <c r="B5" s="4" t="s">
        <v>7</v>
      </c>
      <c r="C5" s="11">
        <v>42000</v>
      </c>
      <c r="D5" s="5"/>
      <c r="E5" s="11">
        <v>42000</v>
      </c>
      <c r="F5" s="9"/>
    </row>
    <row r="6" spans="2:6" ht="16.5" thickBot="1" x14ac:dyDescent="0.3">
      <c r="B6" s="4" t="s">
        <v>1</v>
      </c>
      <c r="C6" s="8">
        <v>0.15670000000000001</v>
      </c>
      <c r="D6" s="5"/>
      <c r="E6" s="8">
        <v>0.25800000000000001</v>
      </c>
      <c r="F6" s="9"/>
    </row>
    <row r="7" spans="2:6" ht="16.5" thickBot="1" x14ac:dyDescent="0.3">
      <c r="B7" s="4" t="s">
        <v>2</v>
      </c>
      <c r="C7" s="11">
        <v>0</v>
      </c>
      <c r="D7" s="10">
        <v>0</v>
      </c>
      <c r="E7" s="11">
        <f>E11/2</f>
        <v>3519.8940000000002</v>
      </c>
      <c r="F7" s="10">
        <v>0.5</v>
      </c>
    </row>
    <row r="8" spans="2:6" ht="16.5" thickBot="1" x14ac:dyDescent="0.3">
      <c r="B8" s="4" t="s">
        <v>3</v>
      </c>
      <c r="C8" s="11">
        <f>SUM((C10-C9)*C6)</f>
        <v>3651.5801000000001</v>
      </c>
      <c r="D8" s="10">
        <v>1</v>
      </c>
      <c r="E8" s="11">
        <f>E11/2</f>
        <v>3519.8940000000002</v>
      </c>
      <c r="F8" s="10">
        <v>0.5</v>
      </c>
    </row>
    <row r="9" spans="2:6" ht="16.5" thickBot="1" x14ac:dyDescent="0.3">
      <c r="B9" s="4" t="s">
        <v>4</v>
      </c>
      <c r="C9" s="11">
        <v>12497</v>
      </c>
      <c r="D9" s="6"/>
      <c r="E9" s="11">
        <v>14714</v>
      </c>
      <c r="F9" s="7"/>
    </row>
    <row r="10" spans="2:6" ht="27" customHeight="1" thickBot="1" x14ac:dyDescent="0.3">
      <c r="B10" s="4" t="s">
        <v>5</v>
      </c>
      <c r="C10" s="11">
        <v>35800</v>
      </c>
      <c r="D10" s="6"/>
      <c r="E10" s="11">
        <v>128810</v>
      </c>
      <c r="F10" s="7"/>
    </row>
    <row r="11" spans="2:6" ht="32.25" thickBot="1" x14ac:dyDescent="0.3">
      <c r="B11" s="4" t="s">
        <v>8</v>
      </c>
      <c r="C11" s="11">
        <f>SUM((C10-C9)*C6)</f>
        <v>3651.5801000000001</v>
      </c>
      <c r="D11" s="5"/>
      <c r="E11" s="11">
        <f>SUM((E5-E9)*E6)</f>
        <v>7039.7880000000005</v>
      </c>
      <c r="F11" s="9"/>
    </row>
    <row r="13" spans="2:6" x14ac:dyDescent="0.25">
      <c r="B13" t="s">
        <v>12</v>
      </c>
      <c r="C13" s="12">
        <f>SUM(C11*40)</f>
        <v>146063.204</v>
      </c>
      <c r="E13" s="12">
        <f>SUM(E11*40)</f>
        <v>281591.52</v>
      </c>
    </row>
    <row r="15" spans="2:6" x14ac:dyDescent="0.25">
      <c r="B15" t="s">
        <v>10</v>
      </c>
      <c r="E15" s="12">
        <f>SUM(E13-C13)</f>
        <v>135528.31600000002</v>
      </c>
    </row>
    <row r="17" spans="2:45" x14ac:dyDescent="0.25">
      <c r="B17" t="s">
        <v>11</v>
      </c>
      <c r="E17" s="13">
        <f>SUM(E15/E13)</f>
        <v>0.48129402476324573</v>
      </c>
    </row>
    <row r="19" spans="2:45" x14ac:dyDescent="0.25">
      <c r="B19" t="s">
        <v>17</v>
      </c>
      <c r="C19" s="12">
        <v>180</v>
      </c>
    </row>
    <row r="20" spans="2:45" x14ac:dyDescent="0.25">
      <c r="B20" t="s">
        <v>18</v>
      </c>
      <c r="C20" s="14">
        <v>61.7</v>
      </c>
    </row>
    <row r="21" spans="2:45" x14ac:dyDescent="0.25">
      <c r="B21" s="15" t="s">
        <v>19</v>
      </c>
    </row>
    <row r="24" spans="2:45" x14ac:dyDescent="0.25">
      <c r="C24" t="s">
        <v>14</v>
      </c>
      <c r="D24" t="s">
        <v>15</v>
      </c>
      <c r="E24" t="s">
        <v>26</v>
      </c>
      <c r="F24" t="s">
        <v>27</v>
      </c>
      <c r="G24" t="s">
        <v>28</v>
      </c>
      <c r="H24" t="s">
        <v>29</v>
      </c>
      <c r="I24" t="s">
        <v>30</v>
      </c>
      <c r="J24" t="s">
        <v>31</v>
      </c>
      <c r="K24" t="s">
        <v>32</v>
      </c>
      <c r="L24" t="s">
        <v>33</v>
      </c>
      <c r="M24" t="s">
        <v>34</v>
      </c>
      <c r="N24" t="s">
        <v>35</v>
      </c>
      <c r="O24" t="s">
        <v>36</v>
      </c>
      <c r="P24" t="s">
        <v>37</v>
      </c>
      <c r="Q24" t="s">
        <v>38</v>
      </c>
      <c r="R24" t="s">
        <v>39</v>
      </c>
      <c r="S24" t="s">
        <v>40</v>
      </c>
      <c r="T24" t="s">
        <v>41</v>
      </c>
      <c r="U24" t="s">
        <v>42</v>
      </c>
      <c r="V24" t="s">
        <v>43</v>
      </c>
      <c r="W24" t="s">
        <v>44</v>
      </c>
      <c r="X24" t="s">
        <v>45</v>
      </c>
      <c r="Y24" t="s">
        <v>46</v>
      </c>
      <c r="Z24" t="s">
        <v>47</v>
      </c>
      <c r="AA24" t="s">
        <v>48</v>
      </c>
      <c r="AB24" t="s">
        <v>49</v>
      </c>
      <c r="AC24" t="s">
        <v>50</v>
      </c>
      <c r="AD24" t="s">
        <v>51</v>
      </c>
      <c r="AE24" t="s">
        <v>52</v>
      </c>
      <c r="AF24" t="s">
        <v>53</v>
      </c>
      <c r="AG24" t="s">
        <v>54</v>
      </c>
      <c r="AH24" t="s">
        <v>55</v>
      </c>
      <c r="AI24" t="s">
        <v>56</v>
      </c>
      <c r="AJ24" t="s">
        <v>57</v>
      </c>
      <c r="AK24" t="s">
        <v>58</v>
      </c>
      <c r="AL24" t="s">
        <v>59</v>
      </c>
      <c r="AM24" t="s">
        <v>60</v>
      </c>
      <c r="AN24" t="s">
        <v>61</v>
      </c>
      <c r="AO24" t="s">
        <v>62</v>
      </c>
      <c r="AP24" t="s">
        <v>63</v>
      </c>
    </row>
    <row r="25" spans="2:45" x14ac:dyDescent="0.25">
      <c r="B25" t="s">
        <v>20</v>
      </c>
      <c r="C25" s="12">
        <f>C11</f>
        <v>3651.5801000000001</v>
      </c>
      <c r="D25" s="12">
        <f>C25</f>
        <v>3651.5801000000001</v>
      </c>
      <c r="E25" s="12">
        <f>D25</f>
        <v>3651.5801000000001</v>
      </c>
      <c r="F25" s="12">
        <f>E25</f>
        <v>3651.5801000000001</v>
      </c>
      <c r="G25" s="12">
        <f>F25</f>
        <v>3651.5801000000001</v>
      </c>
      <c r="H25" s="12">
        <f>G25</f>
        <v>3651.5801000000001</v>
      </c>
      <c r="I25" s="12">
        <f t="shared" ref="I25:S25" si="0">H25</f>
        <v>3651.5801000000001</v>
      </c>
      <c r="J25" s="12">
        <f t="shared" si="0"/>
        <v>3651.5801000000001</v>
      </c>
      <c r="K25" s="12">
        <f t="shared" si="0"/>
        <v>3651.5801000000001</v>
      </c>
      <c r="L25" s="12">
        <f t="shared" si="0"/>
        <v>3651.5801000000001</v>
      </c>
      <c r="M25" s="12">
        <f t="shared" si="0"/>
        <v>3651.5801000000001</v>
      </c>
      <c r="N25" s="12">
        <f t="shared" si="0"/>
        <v>3651.5801000000001</v>
      </c>
      <c r="O25" s="12">
        <f t="shared" si="0"/>
        <v>3651.5801000000001</v>
      </c>
      <c r="P25" s="12">
        <f t="shared" si="0"/>
        <v>3651.5801000000001</v>
      </c>
      <c r="Q25" s="12">
        <f t="shared" si="0"/>
        <v>3651.5801000000001</v>
      </c>
      <c r="R25" s="12">
        <f t="shared" si="0"/>
        <v>3651.5801000000001</v>
      </c>
      <c r="S25" s="12">
        <f t="shared" si="0"/>
        <v>3651.5801000000001</v>
      </c>
      <c r="T25" s="12">
        <f>S25</f>
        <v>3651.5801000000001</v>
      </c>
      <c r="U25" s="12">
        <f>T25</f>
        <v>3651.5801000000001</v>
      </c>
      <c r="V25" s="12">
        <f>U25</f>
        <v>3651.5801000000001</v>
      </c>
      <c r="W25" s="12">
        <f>V25</f>
        <v>3651.5801000000001</v>
      </c>
      <c r="X25" s="12">
        <f t="shared" ref="X25:AQ25" si="1">W25</f>
        <v>3651.5801000000001</v>
      </c>
      <c r="Y25" s="12">
        <f t="shared" si="1"/>
        <v>3651.5801000000001</v>
      </c>
      <c r="Z25" s="12">
        <f t="shared" si="1"/>
        <v>3651.5801000000001</v>
      </c>
      <c r="AA25" s="12">
        <f t="shared" si="1"/>
        <v>3651.5801000000001</v>
      </c>
      <c r="AB25" s="12">
        <f t="shared" si="1"/>
        <v>3651.5801000000001</v>
      </c>
      <c r="AC25" s="12">
        <f t="shared" si="1"/>
        <v>3651.5801000000001</v>
      </c>
      <c r="AD25" s="12">
        <f t="shared" si="1"/>
        <v>3651.5801000000001</v>
      </c>
      <c r="AE25" s="12">
        <f t="shared" si="1"/>
        <v>3651.5801000000001</v>
      </c>
      <c r="AF25" s="12">
        <f t="shared" si="1"/>
        <v>3651.5801000000001</v>
      </c>
      <c r="AG25" s="12">
        <f t="shared" si="1"/>
        <v>3651.5801000000001</v>
      </c>
      <c r="AH25" s="12">
        <f t="shared" si="1"/>
        <v>3651.5801000000001</v>
      </c>
      <c r="AI25" s="12">
        <f t="shared" si="1"/>
        <v>3651.5801000000001</v>
      </c>
      <c r="AJ25" s="12">
        <f t="shared" si="1"/>
        <v>3651.5801000000001</v>
      </c>
      <c r="AK25" s="12">
        <f t="shared" si="1"/>
        <v>3651.5801000000001</v>
      </c>
      <c r="AL25" s="12">
        <f t="shared" si="1"/>
        <v>3651.5801000000001</v>
      </c>
      <c r="AM25" s="12">
        <f t="shared" si="1"/>
        <v>3651.5801000000001</v>
      </c>
      <c r="AN25" s="12">
        <f t="shared" si="1"/>
        <v>3651.5801000000001</v>
      </c>
      <c r="AO25" s="12">
        <f t="shared" si="1"/>
        <v>3651.5801000000001</v>
      </c>
      <c r="AP25" s="12">
        <f t="shared" si="1"/>
        <v>3651.5801000000001</v>
      </c>
      <c r="AQ25" s="12"/>
      <c r="AR25" s="12"/>
      <c r="AS25" s="12"/>
    </row>
    <row r="26" spans="2:45" x14ac:dyDescent="0.25">
      <c r="B26" t="s">
        <v>16</v>
      </c>
      <c r="C26" s="12">
        <f>C19</f>
        <v>180</v>
      </c>
      <c r="D26" s="12">
        <f>C26</f>
        <v>180</v>
      </c>
      <c r="E26" s="12">
        <f>D26</f>
        <v>180</v>
      </c>
      <c r="F26" s="12">
        <f>E26</f>
        <v>180</v>
      </c>
      <c r="G26" s="12">
        <f>F26</f>
        <v>180</v>
      </c>
      <c r="H26" s="12">
        <f>G26</f>
        <v>180</v>
      </c>
      <c r="I26" s="12">
        <f t="shared" ref="I26:S26" si="2">H26</f>
        <v>180</v>
      </c>
      <c r="J26" s="12">
        <f t="shared" si="2"/>
        <v>180</v>
      </c>
      <c r="K26" s="12">
        <f t="shared" si="2"/>
        <v>180</v>
      </c>
      <c r="L26" s="12">
        <f t="shared" si="2"/>
        <v>180</v>
      </c>
      <c r="M26" s="12">
        <f t="shared" si="2"/>
        <v>180</v>
      </c>
      <c r="N26" s="12">
        <f t="shared" si="2"/>
        <v>180</v>
      </c>
      <c r="O26" s="12">
        <f t="shared" si="2"/>
        <v>180</v>
      </c>
      <c r="P26" s="12">
        <f t="shared" si="2"/>
        <v>180</v>
      </c>
      <c r="Q26" s="12">
        <f t="shared" si="2"/>
        <v>180</v>
      </c>
      <c r="R26" s="12">
        <f t="shared" si="2"/>
        <v>180</v>
      </c>
      <c r="S26" s="12">
        <f t="shared" si="2"/>
        <v>180</v>
      </c>
      <c r="T26" s="12">
        <f>S26</f>
        <v>180</v>
      </c>
      <c r="U26" s="12">
        <f>T26</f>
        <v>180</v>
      </c>
      <c r="V26" s="12">
        <f>U26</f>
        <v>180</v>
      </c>
      <c r="W26" s="12">
        <f>V26</f>
        <v>180</v>
      </c>
      <c r="X26" s="12">
        <f t="shared" ref="X26:AQ26" si="3">W26</f>
        <v>180</v>
      </c>
      <c r="Y26" s="12">
        <f t="shared" si="3"/>
        <v>180</v>
      </c>
      <c r="Z26" s="12">
        <f t="shared" si="3"/>
        <v>180</v>
      </c>
      <c r="AA26" s="12">
        <f t="shared" si="3"/>
        <v>180</v>
      </c>
      <c r="AB26" s="12">
        <f t="shared" si="3"/>
        <v>180</v>
      </c>
      <c r="AC26" s="12">
        <f t="shared" si="3"/>
        <v>180</v>
      </c>
      <c r="AD26" s="12">
        <f t="shared" si="3"/>
        <v>180</v>
      </c>
      <c r="AE26" s="12">
        <f t="shared" si="3"/>
        <v>180</v>
      </c>
      <c r="AF26" s="12">
        <f t="shared" si="3"/>
        <v>180</v>
      </c>
      <c r="AG26" s="12">
        <f t="shared" si="3"/>
        <v>180</v>
      </c>
      <c r="AH26" s="12">
        <f t="shared" si="3"/>
        <v>180</v>
      </c>
      <c r="AI26" s="12">
        <f t="shared" si="3"/>
        <v>180</v>
      </c>
      <c r="AJ26" s="12">
        <f t="shared" si="3"/>
        <v>180</v>
      </c>
      <c r="AK26" s="12">
        <f t="shared" si="3"/>
        <v>180</v>
      </c>
      <c r="AL26" s="12">
        <f t="shared" si="3"/>
        <v>180</v>
      </c>
      <c r="AM26" s="12">
        <f t="shared" si="3"/>
        <v>180</v>
      </c>
      <c r="AN26" s="12">
        <f t="shared" si="3"/>
        <v>180</v>
      </c>
      <c r="AO26" s="12">
        <f t="shared" si="3"/>
        <v>180</v>
      </c>
      <c r="AP26" s="12">
        <f t="shared" si="3"/>
        <v>180</v>
      </c>
      <c r="AQ26" s="12"/>
      <c r="AR26" s="12"/>
      <c r="AS26" s="12"/>
    </row>
    <row r="27" spans="2:45" x14ac:dyDescent="0.25">
      <c r="B27" t="s">
        <v>21</v>
      </c>
      <c r="C27" s="12">
        <f>C25-C26</f>
        <v>3471.5801000000001</v>
      </c>
      <c r="D27" s="12">
        <f>D25-D26</f>
        <v>3471.5801000000001</v>
      </c>
      <c r="E27" s="12">
        <f>E25-E26</f>
        <v>3471.5801000000001</v>
      </c>
      <c r="F27" s="12">
        <f>F25-F26</f>
        <v>3471.5801000000001</v>
      </c>
      <c r="G27" s="12">
        <f>G25-G26</f>
        <v>3471.5801000000001</v>
      </c>
      <c r="H27" s="12">
        <f>H25-H26</f>
        <v>3471.5801000000001</v>
      </c>
      <c r="I27" s="12">
        <f t="shared" ref="I27:S27" si="4">I25-I26</f>
        <v>3471.5801000000001</v>
      </c>
      <c r="J27" s="12">
        <f t="shared" si="4"/>
        <v>3471.5801000000001</v>
      </c>
      <c r="K27" s="12">
        <f t="shared" si="4"/>
        <v>3471.5801000000001</v>
      </c>
      <c r="L27" s="12">
        <f t="shared" si="4"/>
        <v>3471.5801000000001</v>
      </c>
      <c r="M27" s="12">
        <f t="shared" si="4"/>
        <v>3471.5801000000001</v>
      </c>
      <c r="N27" s="12">
        <f t="shared" si="4"/>
        <v>3471.5801000000001</v>
      </c>
      <c r="O27" s="12">
        <f t="shared" si="4"/>
        <v>3471.5801000000001</v>
      </c>
      <c r="P27" s="12">
        <f t="shared" si="4"/>
        <v>3471.5801000000001</v>
      </c>
      <c r="Q27" s="12">
        <f t="shared" si="4"/>
        <v>3471.5801000000001</v>
      </c>
      <c r="R27" s="12">
        <f t="shared" si="4"/>
        <v>3471.5801000000001</v>
      </c>
      <c r="S27" s="12">
        <f t="shared" si="4"/>
        <v>3471.5801000000001</v>
      </c>
      <c r="T27" s="12">
        <f>T25-T26</f>
        <v>3471.5801000000001</v>
      </c>
      <c r="U27" s="12">
        <f>U25-U26</f>
        <v>3471.5801000000001</v>
      </c>
      <c r="V27" s="12">
        <f>V25-V26</f>
        <v>3471.5801000000001</v>
      </c>
      <c r="W27" s="12">
        <f>W25-W26</f>
        <v>3471.5801000000001</v>
      </c>
      <c r="X27" s="12">
        <f t="shared" ref="X27:AB27" si="5">X25-X26</f>
        <v>3471.5801000000001</v>
      </c>
      <c r="Y27" s="12">
        <f t="shared" si="5"/>
        <v>3471.5801000000001</v>
      </c>
      <c r="Z27" s="12">
        <f t="shared" si="5"/>
        <v>3471.5801000000001</v>
      </c>
      <c r="AA27" s="12">
        <f t="shared" si="5"/>
        <v>3471.5801000000001</v>
      </c>
      <c r="AB27" s="12">
        <f t="shared" si="5"/>
        <v>3471.5801000000001</v>
      </c>
      <c r="AC27" s="12">
        <f t="shared" ref="AC27" si="6">AC25-AC26</f>
        <v>3471.5801000000001</v>
      </c>
      <c r="AD27" s="12">
        <f t="shared" ref="AD27" si="7">AD25-AD26</f>
        <v>3471.5801000000001</v>
      </c>
      <c r="AE27" s="12">
        <f t="shared" ref="AE27" si="8">AE25-AE26</f>
        <v>3471.5801000000001</v>
      </c>
      <c r="AF27" s="12">
        <f t="shared" ref="AF27" si="9">AF25-AF26</f>
        <v>3471.5801000000001</v>
      </c>
      <c r="AG27" s="12">
        <f t="shared" ref="AG27" si="10">AG25-AG26</f>
        <v>3471.5801000000001</v>
      </c>
      <c r="AH27" s="12">
        <f t="shared" ref="AH27" si="11">AH25-AH26</f>
        <v>3471.5801000000001</v>
      </c>
      <c r="AI27" s="12">
        <f t="shared" ref="AI27" si="12">AI25-AI26</f>
        <v>3471.5801000000001</v>
      </c>
      <c r="AJ27" s="12">
        <f t="shared" ref="AJ27" si="13">AJ25-AJ26</f>
        <v>3471.5801000000001</v>
      </c>
      <c r="AK27" s="12">
        <f t="shared" ref="AK27" si="14">AK25-AK26</f>
        <v>3471.5801000000001</v>
      </c>
      <c r="AL27" s="12">
        <f t="shared" ref="AL27" si="15">AL25-AL26</f>
        <v>3471.5801000000001</v>
      </c>
      <c r="AM27" s="12">
        <f t="shared" ref="AM27:AQ27" si="16">AM25-AM26</f>
        <v>3471.5801000000001</v>
      </c>
      <c r="AN27" s="12">
        <f t="shared" si="16"/>
        <v>3471.5801000000001</v>
      </c>
      <c r="AO27" s="12">
        <f t="shared" si="16"/>
        <v>3471.5801000000001</v>
      </c>
      <c r="AP27" s="12">
        <f t="shared" si="16"/>
        <v>3471.5801000000001</v>
      </c>
      <c r="AQ27" s="12"/>
      <c r="AR27" s="12"/>
      <c r="AS27" s="12"/>
    </row>
    <row r="28" spans="2:45" x14ac:dyDescent="0.25">
      <c r="B28" t="s">
        <v>24</v>
      </c>
      <c r="C28">
        <v>0</v>
      </c>
      <c r="D28" s="12">
        <f>C31</f>
        <v>3645.1591050000002</v>
      </c>
      <c r="E28" s="12">
        <f>D31</f>
        <v>7472.5761652499996</v>
      </c>
      <c r="F28" s="12">
        <f>E31</f>
        <v>11491.364078512499</v>
      </c>
      <c r="G28" s="12">
        <f>F31</f>
        <v>15711.091387438122</v>
      </c>
      <c r="H28" s="12">
        <f>G31</f>
        <v>20141.805061810028</v>
      </c>
      <c r="I28" s="12">
        <f t="shared" ref="I28:S28" si="17">H31</f>
        <v>24794.054419900527</v>
      </c>
      <c r="J28" s="12">
        <f t="shared" si="17"/>
        <v>29678.916245895554</v>
      </c>
      <c r="K28" s="12">
        <f t="shared" si="17"/>
        <v>34808.021163190329</v>
      </c>
      <c r="L28" s="12">
        <f t="shared" si="17"/>
        <v>40193.581326349842</v>
      </c>
      <c r="M28" s="12">
        <f t="shared" si="17"/>
        <v>45848.419497667332</v>
      </c>
      <c r="N28" s="12">
        <f t="shared" si="17"/>
        <v>51785.999577550698</v>
      </c>
      <c r="O28" s="12">
        <f t="shared" si="17"/>
        <v>58020.458661428231</v>
      </c>
      <c r="P28" s="12">
        <f t="shared" si="17"/>
        <v>64566.640699499643</v>
      </c>
      <c r="Q28" s="12">
        <f t="shared" si="17"/>
        <v>71440.131839474619</v>
      </c>
      <c r="R28" s="12">
        <f t="shared" si="17"/>
        <v>78657.297536448357</v>
      </c>
      <c r="S28" s="12">
        <f t="shared" si="17"/>
        <v>86235.321518270779</v>
      </c>
      <c r="T28" s="12">
        <f>S31</f>
        <v>94192.246699184325</v>
      </c>
      <c r="U28" s="12">
        <f>T31</f>
        <v>102547.01813914355</v>
      </c>
      <c r="V28" s="12">
        <f>U31</f>
        <v>111319.52815110073</v>
      </c>
      <c r="W28" s="12">
        <f>V31</f>
        <v>120530.66366365578</v>
      </c>
      <c r="X28" s="12">
        <f t="shared" ref="X28:AQ28" si="18">W31</f>
        <v>130202.35595183857</v>
      </c>
      <c r="Y28" s="12">
        <f t="shared" si="18"/>
        <v>140357.6328544305</v>
      </c>
      <c r="Z28" s="12">
        <f t="shared" si="18"/>
        <v>151020.673602152</v>
      </c>
      <c r="AA28" s="12">
        <f t="shared" si="18"/>
        <v>162216.86638725959</v>
      </c>
      <c r="AB28" s="12">
        <f t="shared" si="18"/>
        <v>173972.86881162255</v>
      </c>
      <c r="AC28" s="12">
        <f t="shared" si="18"/>
        <v>186316.67135720368</v>
      </c>
      <c r="AD28" s="12">
        <f t="shared" si="18"/>
        <v>199277.66403006387</v>
      </c>
      <c r="AE28" s="12">
        <f t="shared" si="18"/>
        <v>212886.70633656706</v>
      </c>
      <c r="AF28" s="12">
        <f t="shared" si="18"/>
        <v>227176.2007583954</v>
      </c>
      <c r="AG28" s="12">
        <f t="shared" si="18"/>
        <v>242180.16990131515</v>
      </c>
      <c r="AH28" s="12">
        <f t="shared" si="18"/>
        <v>257934.33750138091</v>
      </c>
      <c r="AI28" s="12">
        <f t="shared" si="18"/>
        <v>274476.21348144993</v>
      </c>
      <c r="AJ28" s="12">
        <f t="shared" si="18"/>
        <v>291845.18326052243</v>
      </c>
      <c r="AK28" s="12">
        <f t="shared" si="18"/>
        <v>310082.60152854858</v>
      </c>
      <c r="AL28" s="12">
        <f t="shared" si="18"/>
        <v>329231.89070997603</v>
      </c>
      <c r="AM28" s="12">
        <f t="shared" si="18"/>
        <v>349338.64435047487</v>
      </c>
      <c r="AN28" s="12">
        <f t="shared" si="18"/>
        <v>370450.73567299865</v>
      </c>
      <c r="AO28" s="12">
        <f t="shared" si="18"/>
        <v>392618.43156164861</v>
      </c>
      <c r="AP28" s="12">
        <f t="shared" si="18"/>
        <v>415894.51224473107</v>
      </c>
      <c r="AQ28" s="12"/>
      <c r="AR28" s="12"/>
      <c r="AS28" s="12"/>
    </row>
    <row r="29" spans="2:45" x14ac:dyDescent="0.25">
      <c r="B29" t="s">
        <v>25</v>
      </c>
      <c r="C29" s="12">
        <f>C27+C28</f>
        <v>3471.5801000000001</v>
      </c>
      <c r="D29" s="12">
        <f>D27+D28</f>
        <v>7116.7392049999999</v>
      </c>
      <c r="E29" s="12">
        <f>E27+E28</f>
        <v>10944.15626525</v>
      </c>
      <c r="F29" s="12">
        <f>F27+F28</f>
        <v>14962.944178512498</v>
      </c>
      <c r="G29" s="12">
        <f>G27+G28</f>
        <v>19182.671487438121</v>
      </c>
      <c r="H29" s="12">
        <f>H27+H28</f>
        <v>23613.385161810027</v>
      </c>
      <c r="I29" s="12">
        <f t="shared" ref="I29:S29" si="19">I27+I28</f>
        <v>28265.634519900526</v>
      </c>
      <c r="J29" s="12">
        <f t="shared" si="19"/>
        <v>33150.496345895554</v>
      </c>
      <c r="K29" s="12">
        <f t="shared" si="19"/>
        <v>38279.601263190329</v>
      </c>
      <c r="L29" s="12">
        <f t="shared" si="19"/>
        <v>43665.161426349841</v>
      </c>
      <c r="M29" s="12">
        <f t="shared" si="19"/>
        <v>49319.999597667331</v>
      </c>
      <c r="N29" s="12">
        <f t="shared" si="19"/>
        <v>55257.579677550697</v>
      </c>
      <c r="O29" s="12">
        <f t="shared" si="19"/>
        <v>61492.03876142823</v>
      </c>
      <c r="P29" s="12">
        <f t="shared" si="19"/>
        <v>68038.220799499642</v>
      </c>
      <c r="Q29" s="12">
        <f t="shared" si="19"/>
        <v>74911.711939474626</v>
      </c>
      <c r="R29" s="12">
        <f t="shared" si="19"/>
        <v>82128.877636448364</v>
      </c>
      <c r="S29" s="12">
        <f t="shared" si="19"/>
        <v>89706.901618270786</v>
      </c>
      <c r="T29" s="12">
        <f>T27+T28</f>
        <v>97663.826799184331</v>
      </c>
      <c r="U29" s="12">
        <f>U27+U28</f>
        <v>106018.59823914355</v>
      </c>
      <c r="V29" s="12">
        <f>V27+V28</f>
        <v>114791.10825110074</v>
      </c>
      <c r="W29" s="12">
        <f>W27+W28</f>
        <v>124002.24376365579</v>
      </c>
      <c r="X29" s="12">
        <f t="shared" ref="X29:AB29" si="20">X27+X28</f>
        <v>133673.93605183857</v>
      </c>
      <c r="Y29" s="12">
        <f t="shared" si="20"/>
        <v>143829.21295443049</v>
      </c>
      <c r="Z29" s="12">
        <f t="shared" si="20"/>
        <v>154492.253702152</v>
      </c>
      <c r="AA29" s="12">
        <f t="shared" si="20"/>
        <v>165688.44648725959</v>
      </c>
      <c r="AB29" s="12">
        <f t="shared" si="20"/>
        <v>177444.44891162254</v>
      </c>
      <c r="AC29" s="12">
        <f t="shared" ref="AC29" si="21">AC27+AC28</f>
        <v>189788.25145720367</v>
      </c>
      <c r="AD29" s="12">
        <f t="shared" ref="AD29" si="22">AD27+AD28</f>
        <v>202749.24413006386</v>
      </c>
      <c r="AE29" s="12">
        <f t="shared" ref="AE29" si="23">AE27+AE28</f>
        <v>216358.28643656705</v>
      </c>
      <c r="AF29" s="12">
        <f t="shared" ref="AF29" si="24">AF27+AF28</f>
        <v>230647.78085839539</v>
      </c>
      <c r="AG29" s="12">
        <f t="shared" ref="AG29" si="25">AG27+AG28</f>
        <v>245651.75000131514</v>
      </c>
      <c r="AH29" s="12">
        <f t="shared" ref="AH29" si="26">AH27+AH28</f>
        <v>261405.9176013809</v>
      </c>
      <c r="AI29" s="12">
        <f t="shared" ref="AI29" si="27">AI27+AI28</f>
        <v>277947.79358144995</v>
      </c>
      <c r="AJ29" s="12">
        <f t="shared" ref="AJ29" si="28">AJ27+AJ28</f>
        <v>295316.76336052245</v>
      </c>
      <c r="AK29" s="12">
        <f t="shared" ref="AK29" si="29">AK27+AK28</f>
        <v>313554.1816285486</v>
      </c>
      <c r="AL29" s="12">
        <f t="shared" ref="AL29" si="30">AL27+AL28</f>
        <v>332703.47080997605</v>
      </c>
      <c r="AM29" s="12">
        <f t="shared" ref="AM29:AQ29" si="31">AM27+AM28</f>
        <v>352810.2244504749</v>
      </c>
      <c r="AN29" s="12">
        <f t="shared" si="31"/>
        <v>373922.31577299867</v>
      </c>
      <c r="AO29" s="12">
        <f t="shared" si="31"/>
        <v>396090.01166164863</v>
      </c>
      <c r="AP29" s="12">
        <f t="shared" si="31"/>
        <v>419366.09234473109</v>
      </c>
      <c r="AQ29" s="12"/>
      <c r="AR29" s="12"/>
      <c r="AS29" s="12"/>
    </row>
    <row r="30" spans="2:45" x14ac:dyDescent="0.25">
      <c r="B30" t="s">
        <v>22</v>
      </c>
      <c r="C30" s="16">
        <v>0.05</v>
      </c>
      <c r="D30" s="16">
        <v>0.05</v>
      </c>
      <c r="E30" s="16">
        <v>0.05</v>
      </c>
      <c r="F30" s="16">
        <v>0.05</v>
      </c>
      <c r="G30" s="16">
        <v>0.05</v>
      </c>
      <c r="H30" s="16">
        <v>0.05</v>
      </c>
      <c r="I30" s="16">
        <v>0.05</v>
      </c>
      <c r="J30" s="16">
        <v>0.05</v>
      </c>
      <c r="K30" s="16">
        <v>0.05</v>
      </c>
      <c r="L30" s="16">
        <v>0.05</v>
      </c>
      <c r="M30" s="16">
        <v>0.05</v>
      </c>
      <c r="N30" s="16">
        <v>0.05</v>
      </c>
      <c r="O30" s="16">
        <v>0.05</v>
      </c>
      <c r="P30" s="16">
        <v>0.05</v>
      </c>
      <c r="Q30" s="16">
        <v>0.05</v>
      </c>
      <c r="R30" s="16">
        <v>0.05</v>
      </c>
      <c r="S30" s="16">
        <v>0.05</v>
      </c>
      <c r="T30" s="16">
        <v>0.05</v>
      </c>
      <c r="U30" s="16">
        <v>0.05</v>
      </c>
      <c r="V30" s="16">
        <v>0.05</v>
      </c>
      <c r="W30" s="16">
        <v>0.05</v>
      </c>
      <c r="X30" s="16">
        <v>0.05</v>
      </c>
      <c r="Y30" s="16">
        <v>0.05</v>
      </c>
      <c r="Z30" s="16">
        <v>0.05</v>
      </c>
      <c r="AA30" s="16">
        <v>0.05</v>
      </c>
      <c r="AB30" s="16">
        <v>0.05</v>
      </c>
      <c r="AC30" s="16">
        <v>0.05</v>
      </c>
      <c r="AD30" s="16">
        <v>0.05</v>
      </c>
      <c r="AE30" s="16">
        <v>0.05</v>
      </c>
      <c r="AF30" s="16">
        <v>0.05</v>
      </c>
      <c r="AG30" s="16">
        <v>0.05</v>
      </c>
      <c r="AH30" s="16">
        <v>0.05</v>
      </c>
      <c r="AI30" s="16">
        <v>0.05</v>
      </c>
      <c r="AJ30" s="16">
        <v>0.05</v>
      </c>
      <c r="AK30" s="16">
        <v>0.05</v>
      </c>
      <c r="AL30" s="16">
        <v>0.05</v>
      </c>
      <c r="AM30" s="16">
        <v>0.05</v>
      </c>
      <c r="AN30" s="16">
        <v>0.05</v>
      </c>
      <c r="AO30" s="16">
        <v>0.05</v>
      </c>
      <c r="AP30" s="16">
        <v>0.05</v>
      </c>
      <c r="AQ30" s="16"/>
      <c r="AR30" s="16"/>
      <c r="AS30" s="16"/>
    </row>
    <row r="31" spans="2:45" x14ac:dyDescent="0.25">
      <c r="B31" t="s">
        <v>23</v>
      </c>
      <c r="C31" s="12">
        <f>C27*1+(C27*C30)</f>
        <v>3645.1591050000002</v>
      </c>
      <c r="D31" s="12">
        <f>D29*1+(D29*D30)</f>
        <v>7472.5761652499996</v>
      </c>
      <c r="E31" s="12">
        <f>E29*1+(E29*E30)</f>
        <v>11491.364078512499</v>
      </c>
      <c r="F31" s="12">
        <f>F29*1+(F29*F30)</f>
        <v>15711.091387438122</v>
      </c>
      <c r="G31" s="12">
        <f>G29*1+(G29*G30)</f>
        <v>20141.805061810028</v>
      </c>
      <c r="H31" s="12">
        <f>H29*1+(H29*H30)</f>
        <v>24794.054419900527</v>
      </c>
      <c r="I31" s="12">
        <f t="shared" ref="I31:S31" si="32">I29*1+(I29*I30)</f>
        <v>29678.916245895554</v>
      </c>
      <c r="J31" s="12">
        <f t="shared" si="32"/>
        <v>34808.021163190329</v>
      </c>
      <c r="K31" s="12">
        <f t="shared" si="32"/>
        <v>40193.581326349842</v>
      </c>
      <c r="L31" s="12">
        <f t="shared" si="32"/>
        <v>45848.419497667332</v>
      </c>
      <c r="M31" s="12">
        <f t="shared" si="32"/>
        <v>51785.999577550698</v>
      </c>
      <c r="N31" s="12">
        <f t="shared" si="32"/>
        <v>58020.458661428231</v>
      </c>
      <c r="O31" s="12">
        <f t="shared" si="32"/>
        <v>64566.640699499643</v>
      </c>
      <c r="P31" s="12">
        <f t="shared" si="32"/>
        <v>71440.131839474619</v>
      </c>
      <c r="Q31" s="12">
        <f t="shared" si="32"/>
        <v>78657.297536448357</v>
      </c>
      <c r="R31" s="12">
        <f t="shared" si="32"/>
        <v>86235.321518270779</v>
      </c>
      <c r="S31" s="12">
        <f t="shared" si="32"/>
        <v>94192.246699184325</v>
      </c>
      <c r="T31" s="12">
        <f>T29*1+(T29*T30)</f>
        <v>102547.01813914355</v>
      </c>
      <c r="U31" s="12">
        <f>U29*1+(U29*U30)</f>
        <v>111319.52815110073</v>
      </c>
      <c r="V31" s="12">
        <f>V29*1+(V29*V30)</f>
        <v>120530.66366365578</v>
      </c>
      <c r="W31" s="12">
        <f>W29*1+(W29*W30)</f>
        <v>130202.35595183857</v>
      </c>
      <c r="X31" s="12">
        <f t="shared" ref="X31:AB31" si="33">X29*1+(X29*X30)</f>
        <v>140357.6328544305</v>
      </c>
      <c r="Y31" s="12">
        <f t="shared" si="33"/>
        <v>151020.673602152</v>
      </c>
      <c r="Z31" s="12">
        <f t="shared" si="33"/>
        <v>162216.86638725959</v>
      </c>
      <c r="AA31" s="12">
        <f t="shared" si="33"/>
        <v>173972.86881162255</v>
      </c>
      <c r="AB31" s="12">
        <f t="shared" si="33"/>
        <v>186316.67135720368</v>
      </c>
      <c r="AC31" s="12">
        <f t="shared" ref="AC31" si="34">AC29*1+(AC29*AC30)</f>
        <v>199277.66403006387</v>
      </c>
      <c r="AD31" s="12">
        <f t="shared" ref="AD31" si="35">AD29*1+(AD29*AD30)</f>
        <v>212886.70633656706</v>
      </c>
      <c r="AE31" s="12">
        <f t="shared" ref="AE31" si="36">AE29*1+(AE29*AE30)</f>
        <v>227176.2007583954</v>
      </c>
      <c r="AF31" s="12">
        <f t="shared" ref="AF31" si="37">AF29*1+(AF29*AF30)</f>
        <v>242180.16990131515</v>
      </c>
      <c r="AG31" s="12">
        <f t="shared" ref="AG31" si="38">AG29*1+(AG29*AG30)</f>
        <v>257934.33750138091</v>
      </c>
      <c r="AH31" s="12">
        <f t="shared" ref="AH31" si="39">AH29*1+(AH29*AH30)</f>
        <v>274476.21348144993</v>
      </c>
      <c r="AI31" s="12">
        <f t="shared" ref="AI31" si="40">AI29*1+(AI29*AI30)</f>
        <v>291845.18326052243</v>
      </c>
      <c r="AJ31" s="12">
        <f t="shared" ref="AJ31" si="41">AJ29*1+(AJ29*AJ30)</f>
        <v>310082.60152854858</v>
      </c>
      <c r="AK31" s="12">
        <f t="shared" ref="AK31" si="42">AK29*1+(AK29*AK30)</f>
        <v>329231.89070997603</v>
      </c>
      <c r="AL31" s="12">
        <f t="shared" ref="AL31" si="43">AL29*1+(AL29*AL30)</f>
        <v>349338.64435047487</v>
      </c>
      <c r="AM31" s="12">
        <f t="shared" ref="AM31:AQ31" si="44">AM29*1+(AM29*AM30)</f>
        <v>370450.73567299865</v>
      </c>
      <c r="AN31" s="12">
        <f t="shared" si="44"/>
        <v>392618.43156164861</v>
      </c>
      <c r="AO31" s="12">
        <f t="shared" si="44"/>
        <v>415894.51224473107</v>
      </c>
      <c r="AP31" s="12">
        <f t="shared" si="44"/>
        <v>440334.39696196764</v>
      </c>
      <c r="AQ31" s="12"/>
      <c r="AR31" s="12"/>
      <c r="AS31" s="12"/>
    </row>
    <row r="33" spans="2:42" x14ac:dyDescent="0.25">
      <c r="C33" t="s">
        <v>14</v>
      </c>
      <c r="D33" t="s">
        <v>15</v>
      </c>
      <c r="E33" t="s">
        <v>26</v>
      </c>
      <c r="F33" t="s">
        <v>27</v>
      </c>
      <c r="G33" t="s">
        <v>28</v>
      </c>
      <c r="H33" t="s">
        <v>29</v>
      </c>
      <c r="I33" t="s">
        <v>30</v>
      </c>
      <c r="J33" t="s">
        <v>31</v>
      </c>
      <c r="K33" t="s">
        <v>32</v>
      </c>
      <c r="L33" t="s">
        <v>33</v>
      </c>
      <c r="M33" t="s">
        <v>34</v>
      </c>
      <c r="N33" t="s">
        <v>35</v>
      </c>
      <c r="O33" t="s">
        <v>36</v>
      </c>
      <c r="P33" t="s">
        <v>37</v>
      </c>
      <c r="Q33" t="s">
        <v>38</v>
      </c>
      <c r="R33" t="s">
        <v>39</v>
      </c>
      <c r="S33" t="s">
        <v>40</v>
      </c>
      <c r="T33" t="s">
        <v>41</v>
      </c>
      <c r="U33" t="s">
        <v>42</v>
      </c>
      <c r="V33" t="s">
        <v>43</v>
      </c>
      <c r="W33" t="s">
        <v>44</v>
      </c>
      <c r="X33" t="s">
        <v>45</v>
      </c>
      <c r="Y33" t="s">
        <v>46</v>
      </c>
      <c r="Z33" t="s">
        <v>47</v>
      </c>
      <c r="AA33" t="s">
        <v>48</v>
      </c>
      <c r="AB33" t="s">
        <v>49</v>
      </c>
      <c r="AC33" t="s">
        <v>50</v>
      </c>
      <c r="AD33" t="s">
        <v>51</v>
      </c>
      <c r="AE33" t="s">
        <v>52</v>
      </c>
      <c r="AF33" t="s">
        <v>53</v>
      </c>
      <c r="AG33" t="s">
        <v>54</v>
      </c>
      <c r="AH33" t="s">
        <v>55</v>
      </c>
      <c r="AI33" t="s">
        <v>56</v>
      </c>
      <c r="AJ33" t="s">
        <v>57</v>
      </c>
      <c r="AK33" t="s">
        <v>58</v>
      </c>
      <c r="AL33" t="s">
        <v>59</v>
      </c>
      <c r="AM33" t="s">
        <v>60</v>
      </c>
      <c r="AN33" t="s">
        <v>61</v>
      </c>
      <c r="AO33" t="s">
        <v>62</v>
      </c>
      <c r="AP33" t="s">
        <v>63</v>
      </c>
    </row>
    <row r="34" spans="2:42" x14ac:dyDescent="0.25">
      <c r="B34" t="s">
        <v>64</v>
      </c>
      <c r="C34" s="12">
        <f>E11</f>
        <v>7039.7880000000005</v>
      </c>
      <c r="D34" s="12">
        <f>C34</f>
        <v>7039.7880000000005</v>
      </c>
      <c r="E34" s="12">
        <f>D34</f>
        <v>7039.7880000000005</v>
      </c>
      <c r="F34" s="12">
        <f t="shared" ref="F34:AP34" si="45">E34</f>
        <v>7039.7880000000005</v>
      </c>
      <c r="G34" s="12">
        <f t="shared" si="45"/>
        <v>7039.7880000000005</v>
      </c>
      <c r="H34" s="12">
        <f t="shared" si="45"/>
        <v>7039.7880000000005</v>
      </c>
      <c r="I34" s="12">
        <f t="shared" si="45"/>
        <v>7039.7880000000005</v>
      </c>
      <c r="J34" s="12">
        <f t="shared" si="45"/>
        <v>7039.7880000000005</v>
      </c>
      <c r="K34" s="12">
        <f t="shared" si="45"/>
        <v>7039.7880000000005</v>
      </c>
      <c r="L34" s="12">
        <f t="shared" si="45"/>
        <v>7039.7880000000005</v>
      </c>
      <c r="M34" s="12">
        <f t="shared" si="45"/>
        <v>7039.7880000000005</v>
      </c>
      <c r="N34" s="12">
        <f t="shared" si="45"/>
        <v>7039.7880000000005</v>
      </c>
      <c r="O34" s="12">
        <f t="shared" si="45"/>
        <v>7039.7880000000005</v>
      </c>
      <c r="P34" s="12">
        <f t="shared" si="45"/>
        <v>7039.7880000000005</v>
      </c>
      <c r="Q34" s="12">
        <f t="shared" si="45"/>
        <v>7039.7880000000005</v>
      </c>
      <c r="R34" s="12">
        <f t="shared" si="45"/>
        <v>7039.7880000000005</v>
      </c>
      <c r="S34" s="12">
        <f t="shared" si="45"/>
        <v>7039.7880000000005</v>
      </c>
      <c r="T34" s="12">
        <f t="shared" si="45"/>
        <v>7039.7880000000005</v>
      </c>
      <c r="U34" s="12">
        <f t="shared" si="45"/>
        <v>7039.7880000000005</v>
      </c>
      <c r="V34" s="12">
        <f t="shared" si="45"/>
        <v>7039.7880000000005</v>
      </c>
      <c r="W34" s="12">
        <f t="shared" si="45"/>
        <v>7039.7880000000005</v>
      </c>
      <c r="X34" s="12">
        <f t="shared" si="45"/>
        <v>7039.7880000000005</v>
      </c>
      <c r="Y34" s="12">
        <f t="shared" si="45"/>
        <v>7039.7880000000005</v>
      </c>
      <c r="Z34" s="12">
        <f t="shared" si="45"/>
        <v>7039.7880000000005</v>
      </c>
      <c r="AA34" s="12">
        <f t="shared" si="45"/>
        <v>7039.7880000000005</v>
      </c>
      <c r="AB34" s="12">
        <f t="shared" si="45"/>
        <v>7039.7880000000005</v>
      </c>
      <c r="AC34" s="12">
        <f t="shared" si="45"/>
        <v>7039.7880000000005</v>
      </c>
      <c r="AD34" s="12">
        <f t="shared" si="45"/>
        <v>7039.7880000000005</v>
      </c>
      <c r="AE34" s="12">
        <f t="shared" si="45"/>
        <v>7039.7880000000005</v>
      </c>
      <c r="AF34" s="12">
        <f t="shared" si="45"/>
        <v>7039.7880000000005</v>
      </c>
      <c r="AG34" s="12">
        <f t="shared" si="45"/>
        <v>7039.7880000000005</v>
      </c>
      <c r="AH34" s="12">
        <f t="shared" si="45"/>
        <v>7039.7880000000005</v>
      </c>
      <c r="AI34" s="12">
        <f t="shared" si="45"/>
        <v>7039.7880000000005</v>
      </c>
      <c r="AJ34" s="12">
        <f t="shared" si="45"/>
        <v>7039.7880000000005</v>
      </c>
      <c r="AK34" s="12">
        <f t="shared" si="45"/>
        <v>7039.7880000000005</v>
      </c>
      <c r="AL34" s="12">
        <f t="shared" si="45"/>
        <v>7039.7880000000005</v>
      </c>
      <c r="AM34" s="12">
        <f t="shared" si="45"/>
        <v>7039.7880000000005</v>
      </c>
      <c r="AN34" s="12">
        <f t="shared" si="45"/>
        <v>7039.7880000000005</v>
      </c>
      <c r="AO34" s="12">
        <f t="shared" si="45"/>
        <v>7039.7880000000005</v>
      </c>
      <c r="AP34" s="12">
        <f t="shared" si="45"/>
        <v>7039.7880000000005</v>
      </c>
    </row>
    <row r="35" spans="2:42" x14ac:dyDescent="0.25">
      <c r="B35" t="s">
        <v>16</v>
      </c>
      <c r="C35" s="12">
        <f>C20</f>
        <v>61.7</v>
      </c>
      <c r="D35" s="12">
        <f>C35</f>
        <v>61.7</v>
      </c>
      <c r="E35" s="12">
        <f>D35</f>
        <v>61.7</v>
      </c>
      <c r="F35" s="12">
        <f t="shared" ref="F35:AP35" si="46">E35</f>
        <v>61.7</v>
      </c>
      <c r="G35" s="12">
        <f t="shared" si="46"/>
        <v>61.7</v>
      </c>
      <c r="H35" s="12">
        <f t="shared" si="46"/>
        <v>61.7</v>
      </c>
      <c r="I35" s="12">
        <f t="shared" si="46"/>
        <v>61.7</v>
      </c>
      <c r="J35" s="12">
        <f t="shared" si="46"/>
        <v>61.7</v>
      </c>
      <c r="K35" s="12">
        <f t="shared" si="46"/>
        <v>61.7</v>
      </c>
      <c r="L35" s="12">
        <f t="shared" si="46"/>
        <v>61.7</v>
      </c>
      <c r="M35" s="12">
        <f t="shared" si="46"/>
        <v>61.7</v>
      </c>
      <c r="N35" s="12">
        <f t="shared" si="46"/>
        <v>61.7</v>
      </c>
      <c r="O35" s="12">
        <f t="shared" si="46"/>
        <v>61.7</v>
      </c>
      <c r="P35" s="12">
        <f t="shared" si="46"/>
        <v>61.7</v>
      </c>
      <c r="Q35" s="12">
        <f t="shared" si="46"/>
        <v>61.7</v>
      </c>
      <c r="R35" s="12">
        <f t="shared" si="46"/>
        <v>61.7</v>
      </c>
      <c r="S35" s="12">
        <f t="shared" si="46"/>
        <v>61.7</v>
      </c>
      <c r="T35" s="12">
        <f t="shared" si="46"/>
        <v>61.7</v>
      </c>
      <c r="U35" s="12">
        <f t="shared" si="46"/>
        <v>61.7</v>
      </c>
      <c r="V35" s="12">
        <f t="shared" si="46"/>
        <v>61.7</v>
      </c>
      <c r="W35" s="12">
        <f t="shared" si="46"/>
        <v>61.7</v>
      </c>
      <c r="X35" s="12">
        <f t="shared" si="46"/>
        <v>61.7</v>
      </c>
      <c r="Y35" s="12">
        <f t="shared" si="46"/>
        <v>61.7</v>
      </c>
      <c r="Z35" s="12">
        <f t="shared" si="46"/>
        <v>61.7</v>
      </c>
      <c r="AA35" s="12">
        <f t="shared" si="46"/>
        <v>61.7</v>
      </c>
      <c r="AB35" s="12">
        <f t="shared" si="46"/>
        <v>61.7</v>
      </c>
      <c r="AC35" s="12">
        <f t="shared" si="46"/>
        <v>61.7</v>
      </c>
      <c r="AD35" s="12">
        <f t="shared" si="46"/>
        <v>61.7</v>
      </c>
      <c r="AE35" s="12">
        <f t="shared" si="46"/>
        <v>61.7</v>
      </c>
      <c r="AF35" s="12">
        <f t="shared" si="46"/>
        <v>61.7</v>
      </c>
      <c r="AG35" s="12">
        <f t="shared" si="46"/>
        <v>61.7</v>
      </c>
      <c r="AH35" s="12">
        <f t="shared" si="46"/>
        <v>61.7</v>
      </c>
      <c r="AI35" s="12">
        <f t="shared" si="46"/>
        <v>61.7</v>
      </c>
      <c r="AJ35" s="12">
        <f t="shared" si="46"/>
        <v>61.7</v>
      </c>
      <c r="AK35" s="12">
        <f t="shared" si="46"/>
        <v>61.7</v>
      </c>
      <c r="AL35" s="12">
        <f t="shared" si="46"/>
        <v>61.7</v>
      </c>
      <c r="AM35" s="12">
        <f t="shared" si="46"/>
        <v>61.7</v>
      </c>
      <c r="AN35" s="12">
        <f t="shared" si="46"/>
        <v>61.7</v>
      </c>
      <c r="AO35" s="12">
        <f t="shared" si="46"/>
        <v>61.7</v>
      </c>
      <c r="AP35" s="12">
        <f t="shared" si="46"/>
        <v>61.7</v>
      </c>
    </row>
    <row r="36" spans="2:42" x14ac:dyDescent="0.25">
      <c r="B36" t="s">
        <v>21</v>
      </c>
      <c r="C36" s="12">
        <f>C34-C35</f>
        <v>6978.0880000000006</v>
      </c>
      <c r="D36" s="12">
        <f>D34-D35</f>
        <v>6978.0880000000006</v>
      </c>
      <c r="E36" s="12">
        <f>E34-E35</f>
        <v>6978.0880000000006</v>
      </c>
      <c r="F36" s="12">
        <f t="shared" ref="F36:AP36" si="47">F34-F35</f>
        <v>6978.0880000000006</v>
      </c>
      <c r="G36" s="12">
        <f t="shared" si="47"/>
        <v>6978.0880000000006</v>
      </c>
      <c r="H36" s="12">
        <f t="shared" si="47"/>
        <v>6978.0880000000006</v>
      </c>
      <c r="I36" s="12">
        <f t="shared" si="47"/>
        <v>6978.0880000000006</v>
      </c>
      <c r="J36" s="12">
        <f t="shared" si="47"/>
        <v>6978.0880000000006</v>
      </c>
      <c r="K36" s="12">
        <f t="shared" si="47"/>
        <v>6978.0880000000006</v>
      </c>
      <c r="L36" s="12">
        <f t="shared" si="47"/>
        <v>6978.0880000000006</v>
      </c>
      <c r="M36" s="12">
        <f t="shared" si="47"/>
        <v>6978.0880000000006</v>
      </c>
      <c r="N36" s="12">
        <f t="shared" si="47"/>
        <v>6978.0880000000006</v>
      </c>
      <c r="O36" s="12">
        <f t="shared" si="47"/>
        <v>6978.0880000000006</v>
      </c>
      <c r="P36" s="12">
        <f t="shared" si="47"/>
        <v>6978.0880000000006</v>
      </c>
      <c r="Q36" s="12">
        <f t="shared" si="47"/>
        <v>6978.0880000000006</v>
      </c>
      <c r="R36" s="12">
        <f t="shared" si="47"/>
        <v>6978.0880000000006</v>
      </c>
      <c r="S36" s="12">
        <f t="shared" si="47"/>
        <v>6978.0880000000006</v>
      </c>
      <c r="T36" s="12">
        <f t="shared" si="47"/>
        <v>6978.0880000000006</v>
      </c>
      <c r="U36" s="12">
        <f t="shared" si="47"/>
        <v>6978.0880000000006</v>
      </c>
      <c r="V36" s="12">
        <f t="shared" si="47"/>
        <v>6978.0880000000006</v>
      </c>
      <c r="W36" s="12">
        <f t="shared" si="47"/>
        <v>6978.0880000000006</v>
      </c>
      <c r="X36" s="12">
        <f t="shared" si="47"/>
        <v>6978.0880000000006</v>
      </c>
      <c r="Y36" s="12">
        <f t="shared" si="47"/>
        <v>6978.0880000000006</v>
      </c>
      <c r="Z36" s="12">
        <f t="shared" si="47"/>
        <v>6978.0880000000006</v>
      </c>
      <c r="AA36" s="12">
        <f t="shared" si="47"/>
        <v>6978.0880000000006</v>
      </c>
      <c r="AB36" s="12">
        <f t="shared" si="47"/>
        <v>6978.0880000000006</v>
      </c>
      <c r="AC36" s="12">
        <f t="shared" si="47"/>
        <v>6978.0880000000006</v>
      </c>
      <c r="AD36" s="12">
        <f t="shared" si="47"/>
        <v>6978.0880000000006</v>
      </c>
      <c r="AE36" s="12">
        <f t="shared" si="47"/>
        <v>6978.0880000000006</v>
      </c>
      <c r="AF36" s="12">
        <f t="shared" si="47"/>
        <v>6978.0880000000006</v>
      </c>
      <c r="AG36" s="12">
        <f t="shared" si="47"/>
        <v>6978.0880000000006</v>
      </c>
      <c r="AH36" s="12">
        <f t="shared" si="47"/>
        <v>6978.0880000000006</v>
      </c>
      <c r="AI36" s="12">
        <f t="shared" si="47"/>
        <v>6978.0880000000006</v>
      </c>
      <c r="AJ36" s="12">
        <f t="shared" si="47"/>
        <v>6978.0880000000006</v>
      </c>
      <c r="AK36" s="12">
        <f t="shared" si="47"/>
        <v>6978.0880000000006</v>
      </c>
      <c r="AL36" s="12">
        <f t="shared" si="47"/>
        <v>6978.0880000000006</v>
      </c>
      <c r="AM36" s="12">
        <f t="shared" si="47"/>
        <v>6978.0880000000006</v>
      </c>
      <c r="AN36" s="12">
        <f t="shared" si="47"/>
        <v>6978.0880000000006</v>
      </c>
      <c r="AO36" s="12">
        <f t="shared" si="47"/>
        <v>6978.0880000000006</v>
      </c>
      <c r="AP36" s="12">
        <f t="shared" si="47"/>
        <v>6978.0880000000006</v>
      </c>
    </row>
    <row r="37" spans="2:42" x14ac:dyDescent="0.25">
      <c r="B37" t="s">
        <v>24</v>
      </c>
      <c r="C37">
        <v>0</v>
      </c>
      <c r="D37" s="12">
        <f>C40</f>
        <v>7326.992400000001</v>
      </c>
      <c r="E37" s="12">
        <f>D40</f>
        <v>15020.334420000003</v>
      </c>
      <c r="F37" s="12">
        <f t="shared" ref="F37:AP37" si="48">E40</f>
        <v>23098.343541000002</v>
      </c>
      <c r="G37" s="12">
        <f t="shared" si="48"/>
        <v>31580.253118050001</v>
      </c>
      <c r="H37" s="12">
        <f t="shared" si="48"/>
        <v>40486.258173952505</v>
      </c>
      <c r="I37" s="12">
        <f t="shared" si="48"/>
        <v>49837.563482650134</v>
      </c>
      <c r="J37" s="12">
        <f t="shared" si="48"/>
        <v>59656.434056782644</v>
      </c>
      <c r="K37" s="12">
        <f t="shared" si="48"/>
        <v>69966.248159621784</v>
      </c>
      <c r="L37" s="12">
        <f t="shared" si="48"/>
        <v>80791.552967602882</v>
      </c>
      <c r="M37" s="12">
        <f t="shared" si="48"/>
        <v>92158.12301598303</v>
      </c>
      <c r="N37" s="12">
        <f t="shared" si="48"/>
        <v>104093.02156678219</v>
      </c>
      <c r="O37" s="12">
        <f t="shared" si="48"/>
        <v>116624.66504512131</v>
      </c>
      <c r="P37" s="12">
        <f t="shared" si="48"/>
        <v>129782.89069737737</v>
      </c>
      <c r="Q37" s="12">
        <f t="shared" si="48"/>
        <v>143599.02763224623</v>
      </c>
      <c r="R37" s="12">
        <f t="shared" si="48"/>
        <v>158105.97141385853</v>
      </c>
      <c r="S37" s="12">
        <f t="shared" si="48"/>
        <v>173338.26238455143</v>
      </c>
      <c r="T37" s="12">
        <f t="shared" si="48"/>
        <v>189332.16790377899</v>
      </c>
      <c r="U37" s="12">
        <f t="shared" si="48"/>
        <v>206125.76869896794</v>
      </c>
      <c r="V37" s="12">
        <f t="shared" si="48"/>
        <v>223759.04953391632</v>
      </c>
      <c r="W37" s="12">
        <f t="shared" si="48"/>
        <v>242273.99441061213</v>
      </c>
      <c r="X37" s="12">
        <f t="shared" si="48"/>
        <v>261714.68653114271</v>
      </c>
      <c r="Y37" s="12">
        <f t="shared" si="48"/>
        <v>282127.41325769987</v>
      </c>
      <c r="Z37" s="12">
        <f t="shared" si="48"/>
        <v>303560.77632058488</v>
      </c>
      <c r="AA37" s="12">
        <f t="shared" si="48"/>
        <v>326065.80753661413</v>
      </c>
      <c r="AB37" s="12">
        <f t="shared" si="48"/>
        <v>349696.09031344485</v>
      </c>
      <c r="AC37" s="12">
        <f t="shared" si="48"/>
        <v>374507.8872291171</v>
      </c>
      <c r="AD37" s="12">
        <f t="shared" si="48"/>
        <v>400560.27399057295</v>
      </c>
      <c r="AE37" s="12">
        <f t="shared" si="48"/>
        <v>427915.28009010159</v>
      </c>
      <c r="AF37" s="12">
        <f t="shared" si="48"/>
        <v>456638.03649460664</v>
      </c>
      <c r="AG37" s="12">
        <f t="shared" si="48"/>
        <v>486796.93071933696</v>
      </c>
      <c r="AH37" s="12">
        <f t="shared" si="48"/>
        <v>518463.7696553038</v>
      </c>
      <c r="AI37" s="12">
        <f t="shared" si="48"/>
        <v>551713.95053806901</v>
      </c>
      <c r="AJ37" s="12">
        <f t="shared" si="48"/>
        <v>586626.64046497247</v>
      </c>
      <c r="AK37" s="12">
        <f t="shared" si="48"/>
        <v>623284.96488822112</v>
      </c>
      <c r="AL37" s="12">
        <f t="shared" si="48"/>
        <v>661776.20553263219</v>
      </c>
      <c r="AM37" s="12">
        <f t="shared" si="48"/>
        <v>702192.00820926379</v>
      </c>
      <c r="AN37" s="12">
        <f t="shared" si="48"/>
        <v>744628.60101972695</v>
      </c>
      <c r="AO37" s="12">
        <f t="shared" si="48"/>
        <v>789187.02347071329</v>
      </c>
      <c r="AP37" s="12">
        <f t="shared" si="48"/>
        <v>835973.36704424897</v>
      </c>
    </row>
    <row r="38" spans="2:42" x14ac:dyDescent="0.25">
      <c r="B38" t="s">
        <v>25</v>
      </c>
      <c r="C38" s="12">
        <f>C36+C37</f>
        <v>6978.0880000000006</v>
      </c>
      <c r="D38" s="12">
        <f>D36+D37</f>
        <v>14305.080400000003</v>
      </c>
      <c r="E38" s="12">
        <f>E36+E37</f>
        <v>21998.422420000003</v>
      </c>
      <c r="F38" s="12">
        <f t="shared" ref="F38:AP38" si="49">F36+F37</f>
        <v>30076.431541000002</v>
      </c>
      <c r="G38" s="12">
        <f t="shared" si="49"/>
        <v>38558.341118050004</v>
      </c>
      <c r="H38" s="12">
        <f t="shared" si="49"/>
        <v>47464.346173952508</v>
      </c>
      <c r="I38" s="12">
        <f t="shared" si="49"/>
        <v>56815.651482650137</v>
      </c>
      <c r="J38" s="12">
        <f t="shared" si="49"/>
        <v>66634.522056782647</v>
      </c>
      <c r="K38" s="12">
        <f t="shared" si="49"/>
        <v>76944.336159621787</v>
      </c>
      <c r="L38" s="12">
        <f t="shared" si="49"/>
        <v>87769.640967602885</v>
      </c>
      <c r="M38" s="12">
        <f t="shared" si="49"/>
        <v>99136.211015983034</v>
      </c>
      <c r="N38" s="12">
        <f t="shared" si="49"/>
        <v>111071.10956678219</v>
      </c>
      <c r="O38" s="12">
        <f t="shared" si="49"/>
        <v>123602.75304512131</v>
      </c>
      <c r="P38" s="12">
        <f t="shared" si="49"/>
        <v>136760.97869737737</v>
      </c>
      <c r="Q38" s="12">
        <f t="shared" si="49"/>
        <v>150577.11563224622</v>
      </c>
      <c r="R38" s="12">
        <f t="shared" si="49"/>
        <v>165084.05941385851</v>
      </c>
      <c r="S38" s="12">
        <f t="shared" si="49"/>
        <v>180316.35038455142</v>
      </c>
      <c r="T38" s="12">
        <f t="shared" si="49"/>
        <v>196310.25590377898</v>
      </c>
      <c r="U38" s="12">
        <f t="shared" si="49"/>
        <v>213103.85669896792</v>
      </c>
      <c r="V38" s="12">
        <f t="shared" si="49"/>
        <v>230737.13753391631</v>
      </c>
      <c r="W38" s="12">
        <f t="shared" si="49"/>
        <v>249252.08241061211</v>
      </c>
      <c r="X38" s="12">
        <f t="shared" si="49"/>
        <v>268692.77453114273</v>
      </c>
      <c r="Y38" s="12">
        <f t="shared" si="49"/>
        <v>289105.50125769986</v>
      </c>
      <c r="Z38" s="12">
        <f t="shared" si="49"/>
        <v>310538.86432058486</v>
      </c>
      <c r="AA38" s="12">
        <f t="shared" si="49"/>
        <v>333043.89553661412</v>
      </c>
      <c r="AB38" s="12">
        <f t="shared" si="49"/>
        <v>356674.17831344483</v>
      </c>
      <c r="AC38" s="12">
        <f t="shared" si="49"/>
        <v>381485.97522911709</v>
      </c>
      <c r="AD38" s="12">
        <f t="shared" si="49"/>
        <v>407538.36199057294</v>
      </c>
      <c r="AE38" s="12">
        <f t="shared" si="49"/>
        <v>434893.36809010158</v>
      </c>
      <c r="AF38" s="12">
        <f t="shared" si="49"/>
        <v>463616.12449460663</v>
      </c>
      <c r="AG38" s="12">
        <f t="shared" si="49"/>
        <v>493775.01871933695</v>
      </c>
      <c r="AH38" s="12">
        <f t="shared" si="49"/>
        <v>525441.85765530379</v>
      </c>
      <c r="AI38" s="12">
        <f t="shared" si="49"/>
        <v>558692.038538069</v>
      </c>
      <c r="AJ38" s="12">
        <f t="shared" si="49"/>
        <v>593604.72846497246</v>
      </c>
      <c r="AK38" s="12">
        <f t="shared" si="49"/>
        <v>630263.05288822111</v>
      </c>
      <c r="AL38" s="12">
        <f t="shared" si="49"/>
        <v>668754.29353263217</v>
      </c>
      <c r="AM38" s="12">
        <f t="shared" si="49"/>
        <v>709170.09620926378</v>
      </c>
      <c r="AN38" s="12">
        <f t="shared" si="49"/>
        <v>751606.68901972694</v>
      </c>
      <c r="AO38" s="12">
        <f t="shared" si="49"/>
        <v>796165.11147071328</v>
      </c>
      <c r="AP38" s="12">
        <f t="shared" si="49"/>
        <v>842951.45504424896</v>
      </c>
    </row>
    <row r="39" spans="2:42" x14ac:dyDescent="0.25">
      <c r="B39" t="s">
        <v>22</v>
      </c>
      <c r="C39" s="16">
        <v>0.05</v>
      </c>
      <c r="D39" s="16">
        <v>0.05</v>
      </c>
      <c r="E39" s="16">
        <v>0.05</v>
      </c>
      <c r="F39" s="16">
        <v>0.05</v>
      </c>
      <c r="G39" s="16">
        <v>0.05</v>
      </c>
      <c r="H39" s="16">
        <v>0.05</v>
      </c>
      <c r="I39" s="16">
        <v>0.05</v>
      </c>
      <c r="J39" s="16">
        <v>0.05</v>
      </c>
      <c r="K39" s="16">
        <v>0.05</v>
      </c>
      <c r="L39" s="16">
        <v>0.05</v>
      </c>
      <c r="M39" s="16">
        <v>0.05</v>
      </c>
      <c r="N39" s="16">
        <v>0.05</v>
      </c>
      <c r="O39" s="16">
        <v>0.05</v>
      </c>
      <c r="P39" s="16">
        <v>0.05</v>
      </c>
      <c r="Q39" s="16">
        <v>0.05</v>
      </c>
      <c r="R39" s="16">
        <v>0.05</v>
      </c>
      <c r="S39" s="16">
        <v>0.05</v>
      </c>
      <c r="T39" s="16">
        <v>0.05</v>
      </c>
      <c r="U39" s="16">
        <v>0.05</v>
      </c>
      <c r="V39" s="16">
        <v>0.05</v>
      </c>
      <c r="W39" s="16">
        <v>0.05</v>
      </c>
      <c r="X39" s="16">
        <v>0.05</v>
      </c>
      <c r="Y39" s="16">
        <v>0.05</v>
      </c>
      <c r="Z39" s="16">
        <v>0.05</v>
      </c>
      <c r="AA39" s="16">
        <v>0.05</v>
      </c>
      <c r="AB39" s="16">
        <v>0.05</v>
      </c>
      <c r="AC39" s="16">
        <v>0.05</v>
      </c>
      <c r="AD39" s="16">
        <v>0.05</v>
      </c>
      <c r="AE39" s="16">
        <v>0.05</v>
      </c>
      <c r="AF39" s="16">
        <v>0.05</v>
      </c>
      <c r="AG39" s="16">
        <v>0.05</v>
      </c>
      <c r="AH39" s="16">
        <v>0.05</v>
      </c>
      <c r="AI39" s="16">
        <v>0.05</v>
      </c>
      <c r="AJ39" s="16">
        <v>0.05</v>
      </c>
      <c r="AK39" s="16">
        <v>0.05</v>
      </c>
      <c r="AL39" s="16">
        <v>0.05</v>
      </c>
      <c r="AM39" s="16">
        <v>0.05</v>
      </c>
      <c r="AN39" s="16">
        <v>0.05</v>
      </c>
      <c r="AO39" s="16">
        <v>0.05</v>
      </c>
      <c r="AP39" s="16">
        <v>0.05</v>
      </c>
    </row>
    <row r="40" spans="2:42" x14ac:dyDescent="0.25">
      <c r="B40" t="s">
        <v>23</v>
      </c>
      <c r="C40" s="12">
        <f>C36*1+(C36*C39)</f>
        <v>7326.992400000001</v>
      </c>
      <c r="D40" s="12">
        <f>D38*1+(D38*D39)</f>
        <v>15020.334420000003</v>
      </c>
      <c r="E40" s="12">
        <f>E38*1+(E38*E39)</f>
        <v>23098.343541000002</v>
      </c>
      <c r="F40" s="12">
        <f t="shared" ref="F40:AP40" si="50">F38*1+(F38*F39)</f>
        <v>31580.253118050001</v>
      </c>
      <c r="G40" s="12">
        <f t="shared" si="50"/>
        <v>40486.258173952505</v>
      </c>
      <c r="H40" s="12">
        <f t="shared" si="50"/>
        <v>49837.563482650134</v>
      </c>
      <c r="I40" s="12">
        <f t="shared" si="50"/>
        <v>59656.434056782644</v>
      </c>
      <c r="J40" s="12">
        <f t="shared" si="50"/>
        <v>69966.248159621784</v>
      </c>
      <c r="K40" s="12">
        <f t="shared" si="50"/>
        <v>80791.552967602882</v>
      </c>
      <c r="L40" s="12">
        <f t="shared" si="50"/>
        <v>92158.12301598303</v>
      </c>
      <c r="M40" s="12">
        <f t="shared" si="50"/>
        <v>104093.02156678219</v>
      </c>
      <c r="N40" s="12">
        <f t="shared" si="50"/>
        <v>116624.66504512131</v>
      </c>
      <c r="O40" s="12">
        <f t="shared" si="50"/>
        <v>129782.89069737737</v>
      </c>
      <c r="P40" s="12">
        <f t="shared" si="50"/>
        <v>143599.02763224623</v>
      </c>
      <c r="Q40" s="12">
        <f t="shared" si="50"/>
        <v>158105.97141385853</v>
      </c>
      <c r="R40" s="12">
        <f t="shared" si="50"/>
        <v>173338.26238455143</v>
      </c>
      <c r="S40" s="12">
        <f t="shared" si="50"/>
        <v>189332.16790377899</v>
      </c>
      <c r="T40" s="12">
        <f t="shared" si="50"/>
        <v>206125.76869896794</v>
      </c>
      <c r="U40" s="12">
        <f t="shared" si="50"/>
        <v>223759.04953391632</v>
      </c>
      <c r="V40" s="12">
        <f t="shared" si="50"/>
        <v>242273.99441061213</v>
      </c>
      <c r="W40" s="12">
        <f t="shared" si="50"/>
        <v>261714.68653114271</v>
      </c>
      <c r="X40" s="12">
        <f t="shared" si="50"/>
        <v>282127.41325769987</v>
      </c>
      <c r="Y40" s="12">
        <f t="shared" si="50"/>
        <v>303560.77632058488</v>
      </c>
      <c r="Z40" s="12">
        <f t="shared" si="50"/>
        <v>326065.80753661413</v>
      </c>
      <c r="AA40" s="12">
        <f t="shared" si="50"/>
        <v>349696.09031344485</v>
      </c>
      <c r="AB40" s="12">
        <f t="shared" si="50"/>
        <v>374507.8872291171</v>
      </c>
      <c r="AC40" s="12">
        <f t="shared" si="50"/>
        <v>400560.27399057295</v>
      </c>
      <c r="AD40" s="12">
        <f t="shared" si="50"/>
        <v>427915.28009010159</v>
      </c>
      <c r="AE40" s="12">
        <f t="shared" si="50"/>
        <v>456638.03649460664</v>
      </c>
      <c r="AF40" s="12">
        <f t="shared" si="50"/>
        <v>486796.93071933696</v>
      </c>
      <c r="AG40" s="12">
        <f t="shared" si="50"/>
        <v>518463.7696553038</v>
      </c>
      <c r="AH40" s="12">
        <f t="shared" si="50"/>
        <v>551713.95053806901</v>
      </c>
      <c r="AI40" s="12">
        <f t="shared" si="50"/>
        <v>586626.64046497247</v>
      </c>
      <c r="AJ40" s="12">
        <f t="shared" si="50"/>
        <v>623284.96488822112</v>
      </c>
      <c r="AK40" s="12">
        <f t="shared" si="50"/>
        <v>661776.20553263219</v>
      </c>
      <c r="AL40" s="12">
        <f t="shared" si="50"/>
        <v>702192.00820926379</v>
      </c>
      <c r="AM40" s="12">
        <f t="shared" si="50"/>
        <v>744628.60101972695</v>
      </c>
      <c r="AN40" s="12">
        <f t="shared" si="50"/>
        <v>789187.02347071329</v>
      </c>
      <c r="AO40" s="12">
        <f t="shared" si="50"/>
        <v>835973.36704424897</v>
      </c>
      <c r="AP40" s="12">
        <f t="shared" si="50"/>
        <v>885099.02779646136</v>
      </c>
    </row>
  </sheetData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Marije Bosboom</dc:creator>
  <cp:lastModifiedBy>Marije Bosboom</cp:lastModifiedBy>
  <dcterms:created xsi:type="dcterms:W3CDTF">2023-10-11T13:18:23Z</dcterms:created>
  <dcterms:modified xsi:type="dcterms:W3CDTF">2023-10-15T06:55:39Z</dcterms:modified>
</cp:coreProperties>
</file>